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294" activeTab="0"/>
  </bookViews>
  <sheets>
    <sheet name="Daten+Anleitung" sheetId="1" r:id="rId1"/>
    <sheet name="Kalender" sheetId="2" r:id="rId2"/>
    <sheet name="Kalenderberechung" sheetId="3" r:id="rId3"/>
  </sheets>
  <definedNames>
    <definedName name="Excel_BuiltIn_Print_Area_2">'Kalender'!#REF!</definedName>
    <definedName name="Excel_BuiltIn_Print_Area_21">'Kalenderberechung'!$A$1:$AJ$34</definedName>
  </definedNames>
  <calcPr fullCalcOnLoad="1"/>
</workbook>
</file>

<file path=xl/sharedStrings.xml><?xml version="1.0" encoding="utf-8"?>
<sst xmlns="http://schemas.openxmlformats.org/spreadsheetml/2006/main" count="141" uniqueCount="99">
  <si>
    <t>Bitte hier nur das gewünschte Jahr eintragen</t>
  </si>
  <si>
    <t>Jahr:</t>
  </si>
  <si>
    <t>alles weitere wird automatisch berechnet</t>
  </si>
  <si>
    <t>(Die Feiertage sind für Rheinland-Pfalz berechnet. Ggfs. Weiter unten anpassen)</t>
  </si>
  <si>
    <t>Autor:</t>
  </si>
  <si>
    <t>Ewald Caspari</t>
  </si>
  <si>
    <t>56564 Neuwied</t>
  </si>
  <si>
    <t>Theodor-Heuss-Str. 40</t>
  </si>
  <si>
    <t>Germany</t>
  </si>
  <si>
    <t>ewald@ecaspari.de</t>
  </si>
  <si>
    <t>Feste und berechnete Daten(Nach Veränderungen keine Haftung!):</t>
  </si>
  <si>
    <t>Feiertage</t>
  </si>
  <si>
    <t>Datum</t>
  </si>
  <si>
    <t>Typ des Feiertags
0 = Feiertag
1 = Gedenktag
2 = anderer Tag</t>
  </si>
  <si>
    <t>Feiertag</t>
  </si>
  <si>
    <t>Es können weitere Feiertage oder  Jahrestage eingetragen werden, aber es ist zu beachten, dass nur die  erste Übereinstimmung eines Datums gefunden wird</t>
  </si>
  <si>
    <t>0</t>
  </si>
  <si>
    <t xml:space="preserve"> Neujahr</t>
  </si>
  <si>
    <t>2</t>
  </si>
  <si>
    <t xml:space="preserve"> Rosenmontag</t>
  </si>
  <si>
    <t xml:space="preserve"> Fastnacht</t>
  </si>
  <si>
    <t xml:space="preserve"> Karfreitag</t>
  </si>
  <si>
    <t xml:space="preserve"> Ostern</t>
  </si>
  <si>
    <t xml:space="preserve"> Tag der Arbeit</t>
  </si>
  <si>
    <t xml:space="preserve"> Ostermontag</t>
  </si>
  <si>
    <t xml:space="preserve"> Himmelfahrt</t>
  </si>
  <si>
    <t xml:space="preserve"> Pfingsten</t>
  </si>
  <si>
    <t xml:space="preserve"> Pfingstmontag</t>
  </si>
  <si>
    <t xml:space="preserve"> Fronleichnam</t>
  </si>
  <si>
    <t xml:space="preserve"> Heiligabend</t>
  </si>
  <si>
    <t xml:space="preserve"> Weihnacht</t>
  </si>
  <si>
    <t xml:space="preserve"> 2.Weihnachtstag</t>
  </si>
  <si>
    <t xml:space="preserve"> Silvester</t>
  </si>
  <si>
    <t>Feiertagsberechnung in VBA:</t>
  </si>
  <si>
    <t xml:space="preserve"> Nationalfeiertag</t>
  </si>
  <si>
    <t>Rem   Function Feiertags_Nr(tag_in, monat_in, jahr_in) As Integer</t>
  </si>
  <si>
    <t xml:space="preserve"> Allerheiligen</t>
  </si>
  <si>
    <t>Rem   rel_ostern = rel_tage_ostern(jahr_in)</t>
  </si>
  <si>
    <t>1</t>
  </si>
  <si>
    <t xml:space="preserve"> Buß- und Bettag</t>
  </si>
  <si>
    <t>Rem   tagnr = rel_tage(tag_in, monat_in, schaltjahr(jahr_in))</t>
  </si>
  <si>
    <t xml:space="preserve"> Erntedank</t>
  </si>
  <si>
    <t>Rem '  wo_ta_nr = wochennr(tag_in, monat_in, jahr_in)</t>
  </si>
  <si>
    <t xml:space="preserve"> Muttertag</t>
  </si>
  <si>
    <t>Rem   wo_ta_nr = Weekday((tag_in &amp; "." &amp; monat_in &amp; "." &amp; jahr_in), vbMonday)</t>
  </si>
  <si>
    <t>Rem</t>
  </si>
  <si>
    <t>Rem   Feiertag = 0</t>
  </si>
  <si>
    <t>Rem   If (tag_in = 1) And (monat_in = 1) Then</t>
  </si>
  <si>
    <t>Rem    Feiertag = 1                                         'Neujahr           }</t>
  </si>
  <si>
    <t>Rem   End If</t>
  </si>
  <si>
    <t>Rem   If (tagnr &gt;= rel_ostern - 49) And (tagnr &lt;= rel_ostern - 45) Then</t>
  </si>
  <si>
    <t>Rem     If wo_ta_nr = 1 Then Feiertag = 115                  'Rosenmontag       }</t>
  </si>
  <si>
    <t>Rem     If wo_ta_nr = 2 Then Feiertag = 116                  'Fastnacht         }</t>
  </si>
  <si>
    <t>Rem     If wo_ta_nr = 3 Then Feiertag = 117                  'Aschermittwoch    }</t>
  </si>
  <si>
    <t>Rem   If tagnr = rel_ostern - 2 Then</t>
  </si>
  <si>
    <t>Rem    Feiertag = 2                                         'Karfreitag        }</t>
  </si>
  <si>
    <t>Rem   If tagnr = rel_ostern Then</t>
  </si>
  <si>
    <t>Rem    Feiertag = 3                                         'Ostersonntag      }</t>
  </si>
  <si>
    <t>Rem   If tagnr = rel_ostern + 1 Then</t>
  </si>
  <si>
    <t>Rem    Feiertag = 4                                         'Ostermontag       }</t>
  </si>
  <si>
    <t>Rem   If (tag_in = 1) And (monat_in = 5) Then</t>
  </si>
  <si>
    <t>Rem    Feiertag = 5                                         'Maifeiertag       }</t>
  </si>
  <si>
    <t>Rem   If tagnr = rel_ostern + 39 Then</t>
  </si>
  <si>
    <t>Rem    Feiertag = 6                                         'Chr.Himmelfahrt   }</t>
  </si>
  <si>
    <t>Rem   If tagnr = rel_ostern + 49 Then</t>
  </si>
  <si>
    <t>Rem    Feiertag = 7                                         'Pfingstsonntag    }</t>
  </si>
  <si>
    <t>Rem   If tagnr = rel_ostern + 50 Then</t>
  </si>
  <si>
    <t>Rem    Feiertag = 8                                         'Pfingstmontag     }</t>
  </si>
  <si>
    <t>Rem   If tagnr = rel_ostern + 60 Then</t>
  </si>
  <si>
    <t>Rem    Feiertag = 13                                        'Fronleichnam      }</t>
  </si>
  <si>
    <t>Rem   If (tag_in = 17) And (monat_in = 6) And (jahr_in &lt;= 1990) Then</t>
  </si>
  <si>
    <t>Rem    Feiertag = 9                                         'Tag d.dt.Einheit  }</t>
  </si>
  <si>
    <t>Rem   If (tag_in = 3) And (monat_in = 10) And (jahr_in &gt;= 1990) Then</t>
  </si>
  <si>
    <t>Rem   If (tag_in = 1) And (monat_in = 11) Then</t>
  </si>
  <si>
    <t>Rem    Feiertag = 14                                        'Allerheiligen     }</t>
  </si>
  <si>
    <t>Rem   If wo_ta_nr = 7 Then                       '1.-4. Advent ist immer Sonntags}</t>
  </si>
  <si>
    <t>Rem     If (tagnr &gt; 330) And (tagnr &lt;= 337) Then               '1.Advent          }</t>
  </si>
  <si>
    <t>Rem      Feiertag = 21</t>
  </si>
  <si>
    <t>Rem     End If</t>
  </si>
  <si>
    <t>Rem     If (tagnr &gt; 337) And (tagnr &lt;= 344) Then               '2.Advent          }</t>
  </si>
  <si>
    <t>Rem      Feiertag = 22</t>
  </si>
  <si>
    <t>Rem     If (tagnr &gt; 344) And (tagnr &lt;= 351) Then               '3.Advent          }</t>
  </si>
  <si>
    <t>Rem      Feiertag = 23</t>
  </si>
  <si>
    <t>Rem     If (tagnr &gt; 351) And (tagnr &lt;= 358) Then               '4.Advent          }</t>
  </si>
  <si>
    <t>Rem      Feiertag = 24</t>
  </si>
  <si>
    <t>Rem   If (tag_in = 24) And (monat_in = 12) Then</t>
  </si>
  <si>
    <t>Rem    Feiertag = 18                                        'Heilig Abend      }</t>
  </si>
  <si>
    <t>Rem   If (tag_in = 25) And (monat_in = 12) Then</t>
  </si>
  <si>
    <t>Rem    Feiertag = 11                                        '1. Weihnachtstag  }</t>
  </si>
  <si>
    <t>Rem   If (tag_in = 26) And (monat_in = 12) Then</t>
  </si>
  <si>
    <t>Rem    Feiertag = 12                                        '2. Weihnachtstag  }</t>
  </si>
  <si>
    <t>Rem   If (tag_in = 31) And (monat_in = 12) Then</t>
  </si>
  <si>
    <t>Rem    Feiertag = 19                                        '1. Weihnachtstag  }</t>
  </si>
  <si>
    <t>Rem   If ((monat_in = 5) And ((tag_in &gt; 7) And (tag_in &lt; 15)) And (wo_ta_nr = 7)) Then</t>
  </si>
  <si>
    <t>Rem    Feiertag = 20                                        'Muttertag         }</t>
  </si>
  <si>
    <t>Rem   If (monat_in = 11) And ((tag_in &gt; 15) And (tag_in &lt; 23)) And (wo_ta_nr = 3) Then</t>
  </si>
  <si>
    <t>Rem    Feiertag = 125                                        'Buss-Bettag       }</t>
  </si>
  <si>
    <t>Rem   Feiertags_Nr = Feiertag</t>
  </si>
  <si>
    <t>Rem  End Function  'Feiertags_Nr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</si>
</sst>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D"/>
    <numFmt numFmtId="166" formatCode="@"/>
    <numFmt numFmtId="167" formatCode="DD/MM/YY"/>
    <numFmt numFmtId="168" formatCode="DD/MM/YYYY"/>
    <numFmt numFmtId="169" formatCode="D\.M\.YY;@"/>
    <numFmt numFmtId="170" formatCode="DD"/>
    <numFmt numFmtId="171" formatCode="YYYY"/>
    <numFmt numFmtId="172" formatCode="MMMM"/>
  </numFmts>
  <fonts count="17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22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6.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color indexed="23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5" fontId="0" fillId="0" borderId="1" applyFill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2" xfId="0" applyFont="1" applyBorder="1" applyAlignment="1">
      <alignment horizontal="right"/>
    </xf>
    <xf numFmtId="164" fontId="3" fillId="0" borderId="3" xfId="0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>
      <alignment horizontal="center"/>
    </xf>
    <xf numFmtId="164" fontId="1" fillId="0" borderId="0" xfId="0" applyFont="1" applyAlignment="1" applyProtection="1">
      <alignment/>
      <protection locked="0"/>
    </xf>
    <xf numFmtId="164" fontId="6" fillId="0" borderId="0" xfId="20" applyNumberFormat="1" applyFont="1" applyFill="1" applyBorder="1" applyAlignment="1" applyProtection="1">
      <alignment/>
      <protection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7" fillId="0" borderId="4" xfId="0" applyFont="1" applyBorder="1" applyAlignment="1">
      <alignment/>
    </xf>
    <xf numFmtId="166" fontId="7" fillId="0" borderId="1" xfId="0" applyNumberFormat="1" applyFont="1" applyBorder="1" applyAlignment="1">
      <alignment horizontal="center" wrapText="1"/>
    </xf>
    <xf numFmtId="164" fontId="7" fillId="0" borderId="5" xfId="0" applyFont="1" applyBorder="1" applyAlignment="1">
      <alignment/>
    </xf>
    <xf numFmtId="164" fontId="8" fillId="0" borderId="6" xfId="0" applyFont="1" applyBorder="1" applyAlignment="1">
      <alignment vertical="center" wrapText="1"/>
    </xf>
    <xf numFmtId="168" fontId="7" fillId="0" borderId="4" xfId="0" applyNumberFormat="1" applyFont="1" applyBorder="1" applyAlignment="1">
      <alignment/>
    </xf>
    <xf numFmtId="166" fontId="7" fillId="0" borderId="4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4" fontId="7" fillId="0" borderId="1" xfId="0" applyFont="1" applyBorder="1" applyAlignment="1">
      <alignment horizontal="center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12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 wrapText="1"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15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left" vertical="center"/>
    </xf>
    <xf numFmtId="171" fontId="15" fillId="0" borderId="0" xfId="0" applyNumberFormat="1" applyFont="1" applyAlignment="1">
      <alignment horizontal="left" vertical="center"/>
    </xf>
    <xf numFmtId="164" fontId="15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170" fontId="0" fillId="0" borderId="4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ont="1" applyBorder="1" applyAlignment="1">
      <alignment/>
    </xf>
    <xf numFmtId="164" fontId="16" fillId="0" borderId="1" xfId="0" applyFont="1" applyBorder="1" applyAlignment="1">
      <alignment vertical="top"/>
    </xf>
    <xf numFmtId="164" fontId="16" fillId="0" borderId="5" xfId="0" applyFont="1" applyBorder="1" applyAlignment="1">
      <alignment vertical="top"/>
    </xf>
    <xf numFmtId="165" fontId="0" fillId="0" borderId="1" xfId="21" applyFill="1" applyAlignment="1" applyProtection="1">
      <alignment/>
      <protection/>
    </xf>
    <xf numFmtId="170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eiertag" xfId="21"/>
  </cellStyles>
  <dxfs count="2">
    <dxf>
      <border/>
    </dxf>
    <dxf>
      <font>
        <b val="0"/>
        <color rgb="FFFF0000"/>
      </font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wald@ecaspari.de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AK181"/>
  <sheetViews>
    <sheetView tabSelected="1" zoomScale="75" zoomScaleNormal="75" workbookViewId="0" topLeftCell="A1">
      <selection activeCell="F17" sqref="F17"/>
    </sheetView>
  </sheetViews>
  <sheetFormatPr defaultColWidth="12.57421875" defaultRowHeight="12.75"/>
  <cols>
    <col min="1" max="2" width="11.57421875" style="1" customWidth="1"/>
    <col min="3" max="3" width="19.140625" style="1" customWidth="1"/>
    <col min="4" max="4" width="14.421875" style="1" customWidth="1"/>
    <col min="5" max="5" width="20.00390625" style="2" customWidth="1"/>
    <col min="6" max="6" width="22.00390625" style="1" customWidth="1"/>
    <col min="7" max="12" width="11.57421875" style="1" customWidth="1"/>
    <col min="13" max="13" width="12.57421875" style="1" customWidth="1"/>
    <col min="14" max="14" width="26.140625" style="1" customWidth="1"/>
    <col min="15" max="15" width="13.140625" style="1" customWidth="1"/>
    <col min="16" max="16" width="11.57421875" style="1" customWidth="1"/>
    <col min="17" max="17" width="23.28125" style="3" customWidth="1"/>
    <col min="18" max="19" width="11.57421875" style="1" customWidth="1"/>
    <col min="20" max="20" width="22.7109375" style="1" customWidth="1"/>
    <col min="21" max="16384" width="11.57421875" style="1" customWidth="1"/>
  </cols>
  <sheetData>
    <row r="2" spans="2:5" ht="15">
      <c r="B2" s="4" t="s">
        <v>0</v>
      </c>
      <c r="C2" s="4"/>
      <c r="D2" s="4"/>
      <c r="E2" s="4"/>
    </row>
    <row r="3" spans="2:5" ht="22.5">
      <c r="B3" s="5" t="s">
        <v>1</v>
      </c>
      <c r="C3" s="6">
        <v>2009</v>
      </c>
      <c r="D3" s="7"/>
      <c r="E3" s="8"/>
    </row>
    <row r="4" spans="3:4" ht="15">
      <c r="C4" s="9"/>
      <c r="D4" s="9"/>
    </row>
    <row r="5" spans="2:4" ht="15">
      <c r="B5" s="4" t="s">
        <v>2</v>
      </c>
      <c r="C5" s="4"/>
      <c r="D5" s="4"/>
    </row>
    <row r="6" ht="15">
      <c r="B6" s="1" t="s">
        <v>3</v>
      </c>
    </row>
    <row r="40" spans="2:3" ht="15">
      <c r="B40" s="1" t="s">
        <v>4</v>
      </c>
      <c r="C40" s="1" t="s">
        <v>5</v>
      </c>
    </row>
    <row r="41" ht="15">
      <c r="C41" s="1" t="s">
        <v>6</v>
      </c>
    </row>
    <row r="42" ht="15">
      <c r="C42" s="1" t="s">
        <v>7</v>
      </c>
    </row>
    <row r="43" ht="15">
      <c r="C43" s="1" t="s">
        <v>8</v>
      </c>
    </row>
    <row r="44" ht="15">
      <c r="C44" s="10" t="s">
        <v>9</v>
      </c>
    </row>
    <row r="63" spans="12:37" ht="15">
      <c r="L63" s="11"/>
      <c r="M63" s="11"/>
      <c r="N63" s="11"/>
      <c r="O63" s="11"/>
      <c r="P63" s="11"/>
      <c r="Q63" s="12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2:37" ht="15">
      <c r="L64" s="11"/>
      <c r="M64" s="11"/>
      <c r="N64" s="11"/>
      <c r="O64" s="11"/>
      <c r="P64" s="11"/>
      <c r="Q64" s="12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2:37" ht="15">
      <c r="L65" s="11"/>
      <c r="M65" s="11"/>
      <c r="N65" s="11"/>
      <c r="O65" s="11"/>
      <c r="P65" s="11"/>
      <c r="Q65" s="12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2:37" ht="15">
      <c r="L66" s="11"/>
      <c r="M66" s="11"/>
      <c r="N66" s="11"/>
      <c r="O66" s="11"/>
      <c r="P66" s="11"/>
      <c r="Q66" s="12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2:37" ht="15">
      <c r="L67" s="11"/>
      <c r="M67" s="11"/>
      <c r="N67" s="11"/>
      <c r="O67" s="11"/>
      <c r="P67" s="11"/>
      <c r="Q67" s="12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2:37" ht="15">
      <c r="L68" s="11"/>
      <c r="M68" s="11"/>
      <c r="N68" s="11"/>
      <c r="O68" s="11"/>
      <c r="P68" s="11"/>
      <c r="Q68" s="12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15">
      <c r="A69" s="1" t="s">
        <v>10</v>
      </c>
      <c r="L69" s="11"/>
      <c r="M69" s="11"/>
      <c r="N69" s="11"/>
      <c r="O69" s="11"/>
      <c r="P69" s="11"/>
      <c r="Q69" s="12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4:37" ht="15">
      <c r="D70" s="1" t="s">
        <v>1</v>
      </c>
      <c r="F70" s="1">
        <f>C3</f>
        <v>2009</v>
      </c>
      <c r="L70" s="11"/>
      <c r="M70" s="11"/>
      <c r="N70" s="11"/>
      <c r="O70" s="11"/>
      <c r="P70" s="11"/>
      <c r="Q70" s="12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4:37" ht="15">
      <c r="D71" s="1" t="s">
        <v>11</v>
      </c>
      <c r="L71" s="11"/>
      <c r="M71" s="11"/>
      <c r="N71" s="11"/>
      <c r="O71" s="11"/>
      <c r="P71" s="11"/>
      <c r="Q71" s="12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4:37" ht="51.75">
      <c r="D72" s="13" t="s">
        <v>12</v>
      </c>
      <c r="E72" s="14" t="s">
        <v>13</v>
      </c>
      <c r="F72" s="15" t="s">
        <v>14</v>
      </c>
      <c r="L72" s="11"/>
      <c r="M72" s="11"/>
      <c r="N72" s="11"/>
      <c r="O72" s="11"/>
      <c r="P72" s="11"/>
      <c r="Q72" s="12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15" customHeight="1">
      <c r="A73" s="16" t="s">
        <v>15</v>
      </c>
      <c r="B73" s="16"/>
      <c r="C73" s="16"/>
      <c r="D73" s="17">
        <f>DATE(F70,1,1)</f>
        <v>39814</v>
      </c>
      <c r="E73" s="18" t="s">
        <v>16</v>
      </c>
      <c r="F73" s="15" t="s">
        <v>17</v>
      </c>
      <c r="L73" s="11"/>
      <c r="M73" s="11"/>
      <c r="N73" s="11"/>
      <c r="O73" s="11"/>
      <c r="P73" s="11"/>
      <c r="Q73" s="12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15">
      <c r="A74" s="16"/>
      <c r="B74" s="16"/>
      <c r="C74" s="16"/>
      <c r="D74" s="17">
        <f>D77-48</f>
        <v>39867</v>
      </c>
      <c r="E74" s="18" t="s">
        <v>18</v>
      </c>
      <c r="F74" s="15" t="s">
        <v>19</v>
      </c>
      <c r="L74" s="11"/>
      <c r="M74" s="11"/>
      <c r="N74" s="11"/>
      <c r="O74" s="11"/>
      <c r="P74" s="11"/>
      <c r="Q74" s="12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15">
      <c r="A75" s="16"/>
      <c r="B75" s="16"/>
      <c r="C75" s="16"/>
      <c r="D75" s="17">
        <f>D74+1</f>
        <v>39868</v>
      </c>
      <c r="E75" s="18" t="s">
        <v>18</v>
      </c>
      <c r="F75" s="15" t="s">
        <v>20</v>
      </c>
      <c r="L75" s="11"/>
      <c r="M75" s="11"/>
      <c r="N75" s="11"/>
      <c r="O75" s="11"/>
      <c r="P75" s="11"/>
      <c r="Q75" s="12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15">
      <c r="A76" s="16"/>
      <c r="B76" s="16"/>
      <c r="C76" s="16"/>
      <c r="D76" s="17">
        <f>D77-2</f>
        <v>39913</v>
      </c>
      <c r="E76" s="18" t="s">
        <v>16</v>
      </c>
      <c r="F76" s="15" t="s">
        <v>21</v>
      </c>
      <c r="L76" s="11"/>
      <c r="M76" s="11"/>
      <c r="N76" s="11"/>
      <c r="O76" s="11"/>
      <c r="P76" s="11"/>
      <c r="Q76" s="12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15">
      <c r="A77"/>
      <c r="D77" s="17">
        <f>DATE($F$70,3,1)+MOD((255-11*MOD($F$70,19)-21),30)+21+(MOD((255-11*MOD($F$70,19)-21),30)+21&gt;48)+6-MOD($F$70+INT($F$70/4)+MOD((255-11*MOD($F$70,19)-21),30)+21+(MOD((255-11*MOD($F$70,19)-21),30)+21&gt;48)+1,7)</f>
        <v>39915</v>
      </c>
      <c r="E77" s="18" t="s">
        <v>16</v>
      </c>
      <c r="F77" s="15" t="s">
        <v>22</v>
      </c>
      <c r="G77" s="19"/>
      <c r="K77" s="20"/>
      <c r="L77" s="11"/>
      <c r="M77" s="11"/>
      <c r="N77" s="11"/>
      <c r="O77" s="11"/>
      <c r="P77" s="11"/>
      <c r="Q77" s="12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4:37" ht="15">
      <c r="D78" s="17">
        <f>DATE(F70,5,1)</f>
        <v>39934</v>
      </c>
      <c r="E78" s="18" t="s">
        <v>16</v>
      </c>
      <c r="F78" s="15" t="s">
        <v>23</v>
      </c>
      <c r="K78" s="20"/>
      <c r="L78" s="11"/>
      <c r="M78" s="11"/>
      <c r="N78" s="11"/>
      <c r="O78" s="11"/>
      <c r="P78" s="11"/>
      <c r="Q78" s="12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4:37" ht="15">
      <c r="D79" s="17">
        <f>D77+1</f>
        <v>39916</v>
      </c>
      <c r="E79" s="18" t="s">
        <v>16</v>
      </c>
      <c r="F79" s="15" t="s">
        <v>24</v>
      </c>
      <c r="K79" s="20"/>
      <c r="L79" s="11"/>
      <c r="M79" s="11"/>
      <c r="N79" s="11"/>
      <c r="O79" s="11"/>
      <c r="P79" s="11"/>
      <c r="Q79" s="12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4:37" ht="15">
      <c r="D80" s="17">
        <f>D77+39</f>
        <v>39954</v>
      </c>
      <c r="E80" s="18" t="s">
        <v>16</v>
      </c>
      <c r="F80" s="15" t="s">
        <v>25</v>
      </c>
      <c r="L80" s="11"/>
      <c r="M80" s="11"/>
      <c r="N80" s="11"/>
      <c r="O80" s="11"/>
      <c r="P80" s="11"/>
      <c r="Q80" s="12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4:37" ht="15">
      <c r="D81" s="17">
        <f>D80+10</f>
        <v>39964</v>
      </c>
      <c r="E81" s="18" t="s">
        <v>16</v>
      </c>
      <c r="F81" s="15" t="s">
        <v>26</v>
      </c>
      <c r="L81" s="11"/>
      <c r="M81" s="11"/>
      <c r="N81" s="11"/>
      <c r="O81" s="11"/>
      <c r="P81" s="11"/>
      <c r="Q81" s="12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4:37" ht="15">
      <c r="D82" s="17">
        <f>D81+1</f>
        <v>39965</v>
      </c>
      <c r="E82" s="18" t="s">
        <v>16</v>
      </c>
      <c r="F82" s="15" t="s">
        <v>27</v>
      </c>
      <c r="L82" s="11"/>
      <c r="M82" s="11"/>
      <c r="N82" s="21"/>
      <c r="O82" s="11"/>
      <c r="P82" s="11"/>
      <c r="Q82" s="12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4:37" ht="15">
      <c r="D83" s="17">
        <f>D77+60</f>
        <v>39975</v>
      </c>
      <c r="E83" s="18" t="s">
        <v>16</v>
      </c>
      <c r="F83" s="15" t="s">
        <v>28</v>
      </c>
      <c r="L83" s="11"/>
      <c r="M83" s="11"/>
      <c r="N83" s="21"/>
      <c r="O83" s="11"/>
      <c r="P83" s="11"/>
      <c r="Q83" s="12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4:37" ht="15">
      <c r="D84" s="17">
        <f>DATE($F$70,12,24)</f>
        <v>40171</v>
      </c>
      <c r="E84" s="18" t="s">
        <v>16</v>
      </c>
      <c r="F84" s="15" t="s">
        <v>29</v>
      </c>
      <c r="L84" s="11"/>
      <c r="M84" s="11"/>
      <c r="N84" s="21"/>
      <c r="O84" s="11"/>
      <c r="P84" s="11"/>
      <c r="Q84" s="12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4:37" ht="15">
      <c r="D85" s="17">
        <f>D84+1</f>
        <v>40172</v>
      </c>
      <c r="E85" s="18" t="s">
        <v>16</v>
      </c>
      <c r="F85" s="15" t="s">
        <v>30</v>
      </c>
      <c r="L85" s="11"/>
      <c r="M85" s="11"/>
      <c r="N85" s="21"/>
      <c r="O85" s="11"/>
      <c r="P85" s="11"/>
      <c r="Q85" s="12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4:37" ht="15">
      <c r="D86" s="17">
        <f>D85+1</f>
        <v>40173</v>
      </c>
      <c r="E86" s="22">
        <v>0</v>
      </c>
      <c r="F86" s="15" t="s">
        <v>31</v>
      </c>
      <c r="L86" s="11"/>
      <c r="M86" s="11"/>
      <c r="N86" s="21"/>
      <c r="O86" s="11"/>
      <c r="P86" s="11"/>
      <c r="Q86" s="23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4:37" ht="15">
      <c r="D87" s="17">
        <f>DATE($F$70,12,31)</f>
        <v>40178</v>
      </c>
      <c r="E87" s="18" t="s">
        <v>16</v>
      </c>
      <c r="F87" s="15" t="s">
        <v>32</v>
      </c>
      <c r="L87" s="11"/>
      <c r="M87" s="11"/>
      <c r="N87" s="21"/>
      <c r="O87" s="11"/>
      <c r="P87" s="11"/>
      <c r="Q87" s="24" t="s">
        <v>33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4:37" ht="15">
      <c r="D88" s="17">
        <f>DATE($F$70,10,3)</f>
        <v>40089</v>
      </c>
      <c r="E88" s="18" t="s">
        <v>16</v>
      </c>
      <c r="F88" s="15" t="s">
        <v>34</v>
      </c>
      <c r="L88" s="11"/>
      <c r="M88" s="11"/>
      <c r="N88" s="21"/>
      <c r="O88" s="11"/>
      <c r="P88" s="11"/>
      <c r="Q88" s="25" t="s">
        <v>35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4:37" ht="15">
      <c r="D89" s="17">
        <f>DATE($F$70,11,1)</f>
        <v>40118</v>
      </c>
      <c r="E89" s="18" t="s">
        <v>16</v>
      </c>
      <c r="F89" s="15" t="s">
        <v>36</v>
      </c>
      <c r="L89" s="11"/>
      <c r="M89" s="11"/>
      <c r="N89" s="11"/>
      <c r="O89" s="11"/>
      <c r="P89" s="11"/>
      <c r="Q89" s="25" t="s">
        <v>37</v>
      </c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4:37" ht="15">
      <c r="D90" s="17">
        <f>DATE($F$70,11,21-WEEKDAY(DATE($F$70,11,1),3)+3)</f>
        <v>40135</v>
      </c>
      <c r="E90" s="18" t="s">
        <v>38</v>
      </c>
      <c r="F90" s="15" t="s">
        <v>39</v>
      </c>
      <c r="L90" s="11"/>
      <c r="M90" s="11"/>
      <c r="N90" s="11"/>
      <c r="O90" s="11"/>
      <c r="P90" s="11"/>
      <c r="Q90" s="25" t="s">
        <v>40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4:37" ht="15">
      <c r="D91" s="17">
        <f>DATE($F$70,10,7-WEEKDAY(DATE($F$70,10,1),3))</f>
        <v>40090</v>
      </c>
      <c r="E91" s="18" t="s">
        <v>38</v>
      </c>
      <c r="F91" s="15" t="s">
        <v>41</v>
      </c>
      <c r="L91" s="11"/>
      <c r="M91" s="11"/>
      <c r="N91" s="11"/>
      <c r="O91" s="11"/>
      <c r="P91" s="11"/>
      <c r="Q91" s="25" t="s">
        <v>42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4:37" ht="15">
      <c r="D92" s="17">
        <f>DATE($F$70,5,14-WEEKDAY(DATE($F$70,5,1),3))</f>
        <v>39943</v>
      </c>
      <c r="E92" s="18" t="s">
        <v>38</v>
      </c>
      <c r="F92" s="15" t="s">
        <v>43</v>
      </c>
      <c r="L92" s="11"/>
      <c r="M92" s="11"/>
      <c r="N92" s="11"/>
      <c r="O92" s="11"/>
      <c r="P92" s="11"/>
      <c r="Q92" s="25" t="s">
        <v>44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4:37" ht="15">
      <c r="D93" s="17"/>
      <c r="E93" s="18"/>
      <c r="F93" s="15"/>
      <c r="L93" s="11"/>
      <c r="M93" s="11"/>
      <c r="N93" s="11"/>
      <c r="O93" s="11"/>
      <c r="P93" s="11"/>
      <c r="Q93" s="25" t="s">
        <v>45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4:37" ht="15">
      <c r="D94" s="17"/>
      <c r="E94" s="18"/>
      <c r="F94" s="15"/>
      <c r="L94" s="11"/>
      <c r="M94" s="11"/>
      <c r="N94" s="11"/>
      <c r="O94" s="11"/>
      <c r="P94" s="11"/>
      <c r="Q94" s="25" t="s">
        <v>46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4:37" ht="15">
      <c r="D95" s="17"/>
      <c r="E95" s="18"/>
      <c r="F95" s="15"/>
      <c r="L95" s="11"/>
      <c r="M95" s="11"/>
      <c r="N95" s="11"/>
      <c r="O95" s="11"/>
      <c r="P95" s="11"/>
      <c r="Q95" s="25" t="s">
        <v>47</v>
      </c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4:37" ht="15">
      <c r="D96" s="17"/>
      <c r="E96" s="18"/>
      <c r="F96" s="15"/>
      <c r="H96" s="26"/>
      <c r="L96" s="11"/>
      <c r="M96" s="11"/>
      <c r="N96" s="11"/>
      <c r="O96" s="11"/>
      <c r="P96" s="11"/>
      <c r="Q96" s="25" t="s">
        <v>48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4:37" ht="15">
      <c r="D97" s="17"/>
      <c r="E97" s="18"/>
      <c r="F97" s="15"/>
      <c r="L97" s="11"/>
      <c r="M97" s="27"/>
      <c r="N97" s="11"/>
      <c r="O97" s="11"/>
      <c r="P97" s="11"/>
      <c r="Q97" s="25" t="s">
        <v>49</v>
      </c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4:37" ht="15">
      <c r="D98" s="17"/>
      <c r="E98" s="18"/>
      <c r="F98" s="15"/>
      <c r="L98" s="11"/>
      <c r="M98" s="27"/>
      <c r="N98" s="11"/>
      <c r="O98" s="11"/>
      <c r="P98" s="11"/>
      <c r="Q98" s="25" t="s">
        <v>50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4:37" ht="15">
      <c r="D99" s="17"/>
      <c r="E99" s="18"/>
      <c r="F99" s="15"/>
      <c r="L99" s="11"/>
      <c r="M99" s="11"/>
      <c r="N99" s="11"/>
      <c r="O99" s="11"/>
      <c r="P99" s="11"/>
      <c r="Q99" s="25" t="s">
        <v>51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4:37" ht="15">
      <c r="D100" s="17"/>
      <c r="E100" s="18"/>
      <c r="F100" s="15"/>
      <c r="L100" s="11"/>
      <c r="M100" s="28"/>
      <c r="N100" s="29"/>
      <c r="O100"/>
      <c r="P100"/>
      <c r="Q100" s="25" t="s">
        <v>52</v>
      </c>
      <c r="R100"/>
      <c r="S100"/>
      <c r="T100" s="30"/>
      <c r="U100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4:37" ht="15">
      <c r="D101" s="17"/>
      <c r="E101" s="18"/>
      <c r="F101" s="15"/>
      <c r="L101" s="11"/>
      <c r="M101" s="30"/>
      <c r="N101" s="30"/>
      <c r="O101" s="30"/>
      <c r="P101" s="30"/>
      <c r="Q101" s="25" t="s">
        <v>53</v>
      </c>
      <c r="R101" s="30"/>
      <c r="S101" s="30"/>
      <c r="T101" s="30"/>
      <c r="U101" s="30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4:37" ht="15">
      <c r="D102" s="17"/>
      <c r="E102" s="18"/>
      <c r="F102" s="15"/>
      <c r="L102" s="11"/>
      <c r="M102" s="30"/>
      <c r="N102" s="30"/>
      <c r="O102" s="30"/>
      <c r="P102" s="30"/>
      <c r="Q102" s="25" t="s">
        <v>49</v>
      </c>
      <c r="R102" s="30"/>
      <c r="S102" s="30"/>
      <c r="T102" s="30"/>
      <c r="U102" s="30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4:37" ht="15">
      <c r="D103" s="17"/>
      <c r="E103" s="18"/>
      <c r="F103" s="15"/>
      <c r="L103" s="11"/>
      <c r="M103" s="30"/>
      <c r="N103" s="30"/>
      <c r="O103" s="30"/>
      <c r="P103" s="31"/>
      <c r="Q103" s="25" t="s">
        <v>45</v>
      </c>
      <c r="R103" s="30"/>
      <c r="S103" s="31"/>
      <c r="T103" s="30"/>
      <c r="U103" s="30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4:37" ht="15">
      <c r="D104" s="17"/>
      <c r="E104" s="18"/>
      <c r="F104" s="15"/>
      <c r="L104" s="11"/>
      <c r="M104" s="30"/>
      <c r="N104" s="30"/>
      <c r="O104" s="30"/>
      <c r="P104" s="31"/>
      <c r="Q104" s="25" t="s">
        <v>54</v>
      </c>
      <c r="R104" s="30"/>
      <c r="S104" s="31"/>
      <c r="T104" s="30"/>
      <c r="U104" s="30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4:37" ht="15">
      <c r="D105" s="17"/>
      <c r="E105" s="18"/>
      <c r="F105" s="15"/>
      <c r="L105" s="11"/>
      <c r="M105" s="30"/>
      <c r="N105" s="30"/>
      <c r="O105" s="30"/>
      <c r="P105" s="31"/>
      <c r="Q105" s="25" t="s">
        <v>55</v>
      </c>
      <c r="R105" s="30"/>
      <c r="S105" s="31"/>
      <c r="T105" s="30"/>
      <c r="U105" s="30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4:37" ht="15">
      <c r="D106" s="17"/>
      <c r="E106" s="18"/>
      <c r="F106" s="15"/>
      <c r="L106" s="11"/>
      <c r="M106" s="30"/>
      <c r="N106" s="30"/>
      <c r="O106" s="30"/>
      <c r="P106" s="31"/>
      <c r="Q106" s="25" t="s">
        <v>49</v>
      </c>
      <c r="R106" s="30"/>
      <c r="S106" s="30"/>
      <c r="T106" s="30"/>
      <c r="U106" s="30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4:37" ht="15">
      <c r="D107" s="17"/>
      <c r="E107" s="18"/>
      <c r="F107" s="15"/>
      <c r="L107" s="11"/>
      <c r="M107" s="30"/>
      <c r="N107" s="30"/>
      <c r="O107" s="30"/>
      <c r="P107" s="31"/>
      <c r="Q107" s="25" t="s">
        <v>56</v>
      </c>
      <c r="R107" s="30"/>
      <c r="S107" s="30"/>
      <c r="T107" s="30"/>
      <c r="U107" s="30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2:37" ht="15">
      <c r="L108" s="11"/>
      <c r="M108" s="30"/>
      <c r="N108" s="30"/>
      <c r="O108" s="30"/>
      <c r="P108" s="30"/>
      <c r="Q108" s="25" t="s">
        <v>57</v>
      </c>
      <c r="R108" s="30"/>
      <c r="S108" s="30"/>
      <c r="T108" s="30"/>
      <c r="U108" s="30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2:37" ht="15">
      <c r="L109" s="11"/>
      <c r="M109" s="30"/>
      <c r="N109" s="30"/>
      <c r="O109" s="30"/>
      <c r="P109" s="30"/>
      <c r="Q109" s="25" t="s">
        <v>49</v>
      </c>
      <c r="R109" s="30"/>
      <c r="S109" s="30"/>
      <c r="T109"/>
      <c r="U109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2:37" ht="15">
      <c r="L110" s="11"/>
      <c r="M110" s="11"/>
      <c r="N110" s="11"/>
      <c r="O110" s="11"/>
      <c r="P110" s="11"/>
      <c r="Q110" s="25" t="s">
        <v>58</v>
      </c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2:37" ht="15">
      <c r="L111" s="11"/>
      <c r="M111" s="11"/>
      <c r="N111" s="11"/>
      <c r="O111" s="11"/>
      <c r="P111" s="11"/>
      <c r="Q111" s="25" t="s">
        <v>59</v>
      </c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2:37" ht="15">
      <c r="L112" s="11"/>
      <c r="M112" s="11"/>
      <c r="N112" s="11"/>
      <c r="O112" s="11"/>
      <c r="P112" s="11"/>
      <c r="Q112" s="25" t="s">
        <v>49</v>
      </c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2:37" ht="15">
      <c r="L113" s="11"/>
      <c r="M113" s="11"/>
      <c r="N113" s="11"/>
      <c r="O113" s="11"/>
      <c r="P113" s="11"/>
      <c r="Q113" s="25" t="s">
        <v>60</v>
      </c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2:37" ht="15">
      <c r="L114" s="11"/>
      <c r="M114" s="11"/>
      <c r="N114" s="11"/>
      <c r="O114" s="11"/>
      <c r="P114" s="11"/>
      <c r="Q114" s="25" t="s">
        <v>61</v>
      </c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2:37" ht="15">
      <c r="L115" s="11"/>
      <c r="M115" s="11"/>
      <c r="N115" s="11"/>
      <c r="O115" s="11"/>
      <c r="P115" s="11"/>
      <c r="Q115" s="25" t="s">
        <v>49</v>
      </c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2:37" ht="15">
      <c r="L116" s="11"/>
      <c r="M116" s="11"/>
      <c r="N116" s="11"/>
      <c r="O116" s="11"/>
      <c r="P116" s="11"/>
      <c r="Q116" s="25" t="s">
        <v>62</v>
      </c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2:37" ht="15">
      <c r="L117" s="11"/>
      <c r="M117" s="11"/>
      <c r="N117" s="11"/>
      <c r="O117" s="11"/>
      <c r="P117" s="11"/>
      <c r="Q117" s="25" t="s">
        <v>63</v>
      </c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2:37" ht="15">
      <c r="L118" s="11"/>
      <c r="M118" s="11"/>
      <c r="N118" s="11"/>
      <c r="O118" s="11"/>
      <c r="P118" s="11"/>
      <c r="Q118" s="25" t="s">
        <v>49</v>
      </c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2:37" ht="15">
      <c r="L119" s="11"/>
      <c r="M119" s="11"/>
      <c r="N119" s="11"/>
      <c r="O119" s="11"/>
      <c r="P119" s="11"/>
      <c r="Q119" s="25" t="s">
        <v>64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2:37" ht="15">
      <c r="L120" s="11"/>
      <c r="M120" s="11"/>
      <c r="N120" s="11"/>
      <c r="O120" s="11"/>
      <c r="P120" s="11"/>
      <c r="Q120" s="25" t="s">
        <v>65</v>
      </c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2:37" ht="15">
      <c r="L121" s="11"/>
      <c r="M121" s="11"/>
      <c r="N121" s="11"/>
      <c r="O121" s="11"/>
      <c r="P121" s="11"/>
      <c r="Q121" s="25" t="s">
        <v>49</v>
      </c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2:37" ht="15">
      <c r="L122" s="11"/>
      <c r="M122" s="11"/>
      <c r="N122" s="11"/>
      <c r="O122" s="11"/>
      <c r="P122" s="11"/>
      <c r="Q122" s="25" t="s">
        <v>66</v>
      </c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2:37" ht="15">
      <c r="L123" s="11"/>
      <c r="M123" s="11"/>
      <c r="N123" s="11"/>
      <c r="O123" s="11"/>
      <c r="P123" s="11"/>
      <c r="Q123" s="25" t="s">
        <v>67</v>
      </c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2:37" ht="15">
      <c r="L124" s="11"/>
      <c r="M124" s="11"/>
      <c r="N124" s="11"/>
      <c r="O124" s="11"/>
      <c r="P124" s="11"/>
      <c r="Q124" s="25" t="s">
        <v>49</v>
      </c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12:37" ht="15">
      <c r="L125" s="11"/>
      <c r="M125" s="11"/>
      <c r="N125" s="11"/>
      <c r="O125" s="11"/>
      <c r="P125" s="11"/>
      <c r="Q125" s="25" t="s">
        <v>68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2:37" ht="15">
      <c r="L126" s="11"/>
      <c r="M126" s="11"/>
      <c r="N126" s="11"/>
      <c r="O126" s="11"/>
      <c r="P126" s="11"/>
      <c r="Q126" s="25" t="s">
        <v>69</v>
      </c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</row>
    <row r="127" spans="12:37" ht="15">
      <c r="L127" s="11"/>
      <c r="M127" s="11"/>
      <c r="N127" s="11"/>
      <c r="O127" s="11"/>
      <c r="P127" s="11"/>
      <c r="Q127" s="25" t="s">
        <v>49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8" spans="12:37" ht="15">
      <c r="L128" s="11"/>
      <c r="M128" s="11"/>
      <c r="N128" s="11"/>
      <c r="O128" s="11"/>
      <c r="P128" s="11"/>
      <c r="Q128" s="25" t="s">
        <v>70</v>
      </c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</row>
    <row r="129" ht="15">
      <c r="Q129" s="25" t="s">
        <v>71</v>
      </c>
    </row>
    <row r="130" ht="15">
      <c r="Q130" s="25" t="s">
        <v>49</v>
      </c>
    </row>
    <row r="131" ht="15">
      <c r="Q131" s="25" t="s">
        <v>72</v>
      </c>
    </row>
    <row r="132" ht="15">
      <c r="Q132" s="25" t="s">
        <v>71</v>
      </c>
    </row>
    <row r="133" ht="15">
      <c r="Q133" s="25" t="s">
        <v>49</v>
      </c>
    </row>
    <row r="134" ht="15">
      <c r="Q134" s="25" t="s">
        <v>73</v>
      </c>
    </row>
    <row r="135" ht="15">
      <c r="Q135" s="25" t="s">
        <v>74</v>
      </c>
    </row>
    <row r="136" ht="15">
      <c r="Q136" s="25" t="s">
        <v>49</v>
      </c>
    </row>
    <row r="137" ht="15">
      <c r="Q137" s="25" t="s">
        <v>75</v>
      </c>
    </row>
    <row r="138" ht="15">
      <c r="Q138" s="25" t="s">
        <v>76</v>
      </c>
    </row>
    <row r="139" ht="15">
      <c r="Q139" s="25" t="s">
        <v>77</v>
      </c>
    </row>
    <row r="140" ht="15">
      <c r="Q140" s="25" t="s">
        <v>78</v>
      </c>
    </row>
    <row r="141" ht="15">
      <c r="Q141" s="25" t="s">
        <v>79</v>
      </c>
    </row>
    <row r="142" ht="15">
      <c r="Q142" s="25" t="s">
        <v>80</v>
      </c>
    </row>
    <row r="143" ht="15">
      <c r="Q143" s="25" t="s">
        <v>78</v>
      </c>
    </row>
    <row r="144" ht="15">
      <c r="Q144" s="25" t="s">
        <v>81</v>
      </c>
    </row>
    <row r="145" ht="15">
      <c r="Q145" s="25" t="s">
        <v>82</v>
      </c>
    </row>
    <row r="146" ht="15">
      <c r="Q146" s="25" t="s">
        <v>78</v>
      </c>
    </row>
    <row r="147" ht="15">
      <c r="Q147" s="25" t="s">
        <v>83</v>
      </c>
    </row>
    <row r="148" ht="15">
      <c r="Q148" s="25" t="s">
        <v>84</v>
      </c>
    </row>
    <row r="149" ht="15">
      <c r="Q149" s="25" t="s">
        <v>78</v>
      </c>
    </row>
    <row r="150" ht="15">
      <c r="Q150" s="25" t="s">
        <v>49</v>
      </c>
    </row>
    <row r="151" ht="15">
      <c r="Q151" s="25" t="s">
        <v>85</v>
      </c>
    </row>
    <row r="152" ht="15">
      <c r="Q152" s="25" t="s">
        <v>86</v>
      </c>
    </row>
    <row r="153" ht="15">
      <c r="Q153" s="25" t="s">
        <v>49</v>
      </c>
    </row>
    <row r="154" ht="15">
      <c r="Q154" s="25" t="s">
        <v>87</v>
      </c>
    </row>
    <row r="155" ht="15">
      <c r="Q155" s="25" t="s">
        <v>88</v>
      </c>
    </row>
    <row r="156" ht="15">
      <c r="Q156" s="25" t="s">
        <v>49</v>
      </c>
    </row>
    <row r="157" ht="15">
      <c r="Q157" s="25" t="s">
        <v>89</v>
      </c>
    </row>
    <row r="158" ht="15">
      <c r="Q158" s="25" t="s">
        <v>90</v>
      </c>
    </row>
    <row r="159" ht="15">
      <c r="Q159" s="25" t="s">
        <v>49</v>
      </c>
    </row>
    <row r="160" ht="15">
      <c r="Q160" s="25" t="s">
        <v>91</v>
      </c>
    </row>
    <row r="161" ht="15">
      <c r="Q161" s="25" t="s">
        <v>92</v>
      </c>
    </row>
    <row r="162" ht="15">
      <c r="Q162" s="25" t="s">
        <v>49</v>
      </c>
    </row>
    <row r="163" ht="15">
      <c r="Q163" s="25" t="s">
        <v>93</v>
      </c>
    </row>
    <row r="164" ht="15">
      <c r="Q164" s="25" t="s">
        <v>94</v>
      </c>
    </row>
    <row r="165" ht="15">
      <c r="Q165" s="25" t="s">
        <v>49</v>
      </c>
    </row>
    <row r="166" ht="15">
      <c r="Q166" s="25" t="s">
        <v>45</v>
      </c>
    </row>
    <row r="167" ht="15">
      <c r="Q167" s="25" t="s">
        <v>95</v>
      </c>
    </row>
    <row r="168" ht="15">
      <c r="Q168" s="25" t="s">
        <v>96</v>
      </c>
    </row>
    <row r="169" ht="15">
      <c r="Q169" s="25" t="s">
        <v>49</v>
      </c>
    </row>
    <row r="170" ht="15">
      <c r="Q170" s="25" t="s">
        <v>97</v>
      </c>
    </row>
    <row r="171" ht="15">
      <c r="Q171" s="25" t="s">
        <v>98</v>
      </c>
    </row>
    <row r="172" ht="15">
      <c r="Q172" s="25"/>
    </row>
    <row r="173" ht="15">
      <c r="Q173" s="25"/>
    </row>
    <row r="174" ht="15">
      <c r="Q174" s="25"/>
    </row>
    <row r="175" ht="15">
      <c r="Q175" s="25"/>
    </row>
    <row r="176" ht="15">
      <c r="Q176" s="25"/>
    </row>
    <row r="177" ht="15">
      <c r="Q177" s="25"/>
    </row>
    <row r="178" ht="15">
      <c r="Q178" s="25"/>
    </row>
    <row r="179" ht="15">
      <c r="Q179" s="25"/>
    </row>
    <row r="180" ht="15">
      <c r="Q180" s="25"/>
    </row>
    <row r="181" ht="15">
      <c r="Q181" s="23"/>
    </row>
  </sheetData>
  <sheetProtection sheet="1" objects="1" scenarios="1"/>
  <mergeCells count="3">
    <mergeCell ref="B2:E2"/>
    <mergeCell ref="B5:D5"/>
    <mergeCell ref="A73:C76"/>
  </mergeCells>
  <hyperlinks>
    <hyperlink ref="C44" r:id="rId1" display="ewald@ecaspari.de"/>
  </hyperlinks>
  <printOptions/>
  <pageMargins left="0.39375" right="0.39375" top="0.22013888888888888" bottom="0.5895833333333333" header="0.5118055555555555" footer="0.39375"/>
  <pageSetup firstPageNumber="1" useFirstPageNumber="1" horizontalDpi="300" verticalDpi="300" orientation="landscape" paperSize="9"/>
  <headerFooter alignWithMargins="0">
    <oddFooter>&amp;L&amp;7&amp;F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="75" zoomScaleNormal="75" workbookViewId="0" topLeftCell="A1">
      <selection activeCell="A13" sqref="A13"/>
    </sheetView>
  </sheetViews>
  <sheetFormatPr defaultColWidth="11.421875" defaultRowHeight="12.75"/>
  <cols>
    <col min="1" max="1" width="11.421875" style="32" customWidth="1"/>
    <col min="2" max="2" width="11.421875" style="33" customWidth="1"/>
    <col min="4" max="4" width="11.421875" style="32" customWidth="1"/>
    <col min="5" max="5" width="11.421875" style="33" customWidth="1"/>
    <col min="7" max="7" width="11.421875" style="32" customWidth="1"/>
    <col min="8" max="8" width="11.421875" style="33" customWidth="1"/>
    <col min="10" max="10" width="11.421875" style="32" customWidth="1"/>
    <col min="11" max="11" width="11.421875" style="33" customWidth="1"/>
    <col min="13" max="13" width="11.421875" style="32" customWidth="1"/>
    <col min="14" max="14" width="11.421875" style="33" customWidth="1"/>
    <col min="16" max="16" width="11.421875" style="32" customWidth="1"/>
    <col min="17" max="17" width="11.421875" style="33" customWidth="1"/>
    <col min="19" max="19" width="11.421875" style="32" customWidth="1"/>
    <col min="20" max="20" width="11.421875" style="33" customWidth="1"/>
    <col min="22" max="22" width="11.421875" style="32" customWidth="1"/>
    <col min="23" max="23" width="11.421875" style="33" customWidth="1"/>
    <col min="25" max="25" width="11.421875" style="32" customWidth="1"/>
    <col min="26" max="26" width="11.421875" style="33" customWidth="1"/>
    <col min="28" max="28" width="11.421875" style="32" customWidth="1"/>
    <col min="29" max="29" width="11.421875" style="33" customWidth="1"/>
    <col min="31" max="31" width="11.421875" style="32" customWidth="1"/>
    <col min="32" max="32" width="11.421875" style="33" customWidth="1"/>
    <col min="34" max="34" width="11.421875" style="32" customWidth="1"/>
    <col min="35" max="35" width="11.421875" style="33" customWidth="1"/>
  </cols>
  <sheetData/>
  <printOptions/>
  <pageMargins left="0.39375" right="0.39375" top="0.3145833333333333" bottom="0.39375" header="0.5118055555555555" footer="0.39375"/>
  <pageSetup horizontalDpi="300" verticalDpi="300" orientation="landscape" paperSize="9"/>
  <headerFooter alignWithMargins="0">
    <oddFooter>&amp;L&amp;7&amp;Z&amp;F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J3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3.421875" style="32" customWidth="1"/>
    <col min="2" max="2" width="4.00390625" style="33" customWidth="1"/>
    <col min="3" max="3" width="15.57421875" style="0" customWidth="1"/>
    <col min="4" max="4" width="3.421875" style="32" customWidth="1"/>
    <col min="5" max="5" width="4.00390625" style="33" customWidth="1"/>
    <col min="6" max="6" width="15.57421875" style="0" customWidth="1"/>
    <col min="7" max="7" width="3.421875" style="32" customWidth="1"/>
    <col min="8" max="8" width="4.28125" style="33" customWidth="1"/>
    <col min="9" max="9" width="15.57421875" style="0" customWidth="1"/>
    <col min="10" max="10" width="3.421875" style="32" customWidth="1"/>
    <col min="11" max="11" width="4.28125" style="33" customWidth="1"/>
    <col min="12" max="12" width="15.57421875" style="0" customWidth="1"/>
    <col min="13" max="13" width="3.421875" style="32" customWidth="1"/>
    <col min="14" max="14" width="4.28125" style="33" customWidth="1"/>
    <col min="15" max="15" width="15.57421875" style="0" customWidth="1"/>
    <col min="16" max="16" width="3.421875" style="32" customWidth="1"/>
    <col min="17" max="17" width="4.28125" style="33" customWidth="1"/>
    <col min="18" max="18" width="15.57421875" style="0" customWidth="1"/>
    <col min="19" max="19" width="3.421875" style="32" customWidth="1"/>
    <col min="20" max="20" width="4.28125" style="33" customWidth="1"/>
    <col min="21" max="21" width="15.57421875" style="0" customWidth="1"/>
    <col min="22" max="22" width="3.421875" style="32" customWidth="1"/>
    <col min="23" max="23" width="4.00390625" style="33" customWidth="1"/>
    <col min="24" max="24" width="15.57421875" style="0" customWidth="1"/>
    <col min="25" max="25" width="3.421875" style="32" customWidth="1"/>
    <col min="26" max="26" width="4.00390625" style="33" customWidth="1"/>
    <col min="27" max="27" width="15.57421875" style="0" customWidth="1"/>
    <col min="28" max="28" width="3.421875" style="32" customWidth="1"/>
    <col min="29" max="29" width="4.00390625" style="33" customWidth="1"/>
    <col min="30" max="30" width="15.57421875" style="0" customWidth="1"/>
    <col min="31" max="31" width="3.421875" style="32" customWidth="1"/>
    <col min="32" max="32" width="4.00390625" style="33" customWidth="1"/>
    <col min="33" max="33" width="15.57421875" style="0" customWidth="1"/>
    <col min="34" max="34" width="3.421875" style="32" customWidth="1"/>
    <col min="35" max="35" width="4.00390625" style="33" customWidth="1"/>
    <col min="36" max="36" width="15.57421875" style="0" customWidth="1"/>
    <col min="37" max="16384" width="11.57421875" style="0" customWidth="1"/>
  </cols>
  <sheetData>
    <row r="1" spans="1:35" s="37" customFormat="1" ht="41.25" customHeight="1">
      <c r="A1" s="34"/>
      <c r="B1" s="35"/>
      <c r="C1" s="36">
        <f>DATE('Daten+Anleitung'!C3,1,1)</f>
        <v>39814</v>
      </c>
      <c r="D1" s="34"/>
      <c r="E1" s="35"/>
      <c r="G1" s="34"/>
      <c r="H1" s="35"/>
      <c r="J1" s="34"/>
      <c r="K1" s="35"/>
      <c r="M1" s="34"/>
      <c r="N1" s="35"/>
      <c r="P1" s="34"/>
      <c r="Q1" s="35"/>
      <c r="S1" s="34"/>
      <c r="T1" s="35"/>
      <c r="U1" s="36">
        <f>S4</f>
        <v>39995</v>
      </c>
      <c r="V1" s="34"/>
      <c r="W1" s="35"/>
      <c r="Y1" s="34"/>
      <c r="Z1" s="35"/>
      <c r="AB1" s="34"/>
      <c r="AC1" s="35"/>
      <c r="AE1" s="34"/>
      <c r="AF1" s="35"/>
      <c r="AH1" s="34"/>
      <c r="AI1" s="35"/>
    </row>
    <row r="2" spans="3:36" s="38" customFormat="1" ht="11.25" customHeight="1">
      <c r="C2" s="39">
        <f>A4</f>
        <v>39814</v>
      </c>
      <c r="D2" s="39"/>
      <c r="E2" s="39"/>
      <c r="F2" s="39">
        <f>D4</f>
        <v>39845</v>
      </c>
      <c r="G2" s="39"/>
      <c r="H2" s="39"/>
      <c r="I2" s="39">
        <f>G4</f>
        <v>39873</v>
      </c>
      <c r="J2" s="39"/>
      <c r="K2" s="39"/>
      <c r="L2" s="39">
        <f>J4</f>
        <v>39904</v>
      </c>
      <c r="M2" s="39"/>
      <c r="N2" s="39"/>
      <c r="O2" s="39">
        <f>M4</f>
        <v>39934</v>
      </c>
      <c r="P2" s="39"/>
      <c r="Q2" s="39"/>
      <c r="R2" s="39">
        <f>P4</f>
        <v>39965</v>
      </c>
      <c r="S2" s="39"/>
      <c r="T2" s="39"/>
      <c r="U2" s="39">
        <f>S4</f>
        <v>39995</v>
      </c>
      <c r="V2" s="39"/>
      <c r="W2" s="39"/>
      <c r="X2" s="39">
        <f>V4</f>
        <v>40026</v>
      </c>
      <c r="Y2" s="39"/>
      <c r="Z2" s="39"/>
      <c r="AA2" s="39">
        <f>Y4</f>
        <v>40057</v>
      </c>
      <c r="AB2" s="39"/>
      <c r="AC2" s="39"/>
      <c r="AD2" s="39">
        <f>AB4</f>
        <v>40087</v>
      </c>
      <c r="AE2" s="39"/>
      <c r="AF2" s="39"/>
      <c r="AG2" s="39">
        <f>AE4</f>
        <v>40118</v>
      </c>
      <c r="AH2" s="39"/>
      <c r="AI2" s="39"/>
      <c r="AJ2" s="39">
        <f>AH4</f>
        <v>40148</v>
      </c>
    </row>
    <row r="3" spans="1:36" s="28" customFormat="1" ht="9.75" customHeight="1">
      <c r="A3" s="40"/>
      <c r="B3" s="41"/>
      <c r="C3" s="42"/>
      <c r="D3" s="40"/>
      <c r="E3" s="41"/>
      <c r="F3" s="42"/>
      <c r="G3" s="40"/>
      <c r="H3" s="41"/>
      <c r="I3" s="42"/>
      <c r="J3" s="40"/>
      <c r="K3" s="41"/>
      <c r="L3" s="42"/>
      <c r="M3" s="40"/>
      <c r="N3" s="41"/>
      <c r="O3" s="43">
        <f>IF(ISNA(VLOOKUP(M3,'Daten+Anleitung'!$D$73:$F$107,3,0)),"",VLOOKUP(M3,'Daten+Anleitung'!$D72:$F106,3,0))</f>
      </c>
      <c r="P3" s="40"/>
      <c r="Q3" s="41"/>
      <c r="R3" s="42"/>
      <c r="S3" s="40"/>
      <c r="T3" s="41"/>
      <c r="U3" s="42"/>
      <c r="V3" s="40"/>
      <c r="W3" s="41"/>
      <c r="X3" s="42"/>
      <c r="Y3" s="40"/>
      <c r="Z3" s="41"/>
      <c r="AA3" s="42"/>
      <c r="AB3" s="40"/>
      <c r="AC3" s="41"/>
      <c r="AD3" s="42"/>
      <c r="AE3" s="40"/>
      <c r="AF3" s="41"/>
      <c r="AG3" s="42"/>
      <c r="AH3" s="40"/>
      <c r="AI3" s="41"/>
      <c r="AJ3" s="42"/>
    </row>
    <row r="4" spans="1:36" s="28" customFormat="1" ht="12.75">
      <c r="A4" s="40">
        <f>C1</f>
        <v>39814</v>
      </c>
      <c r="B4" s="41">
        <f>A4</f>
        <v>39814</v>
      </c>
      <c r="C4" s="44" t="str">
        <f>IF(ISNA(VLOOKUP(A4,'Daten+Anleitung'!$D$73:$F$107,3,0)),"",VLOOKUP(A4,'Daten+Anleitung'!$D$73:$F$107,3,0))</f>
        <v> Neujahr</v>
      </c>
      <c r="D4" s="40">
        <f>A34+1</f>
        <v>39845</v>
      </c>
      <c r="E4" s="41">
        <f>D4</f>
        <v>39845</v>
      </c>
      <c r="F4" s="44">
        <f>IF(ISNA(VLOOKUP(D4,'Daten+Anleitung'!$D$73:$F$107,3,0)),"",VLOOKUP(D4,'Daten+Anleitung'!$D$73:$F$107,3,0))</f>
      </c>
      <c r="G4" s="40">
        <f>IF(D32="",D31+1,D32+1)</f>
        <v>39873</v>
      </c>
      <c r="H4" s="41">
        <f>G4</f>
        <v>39873</v>
      </c>
      <c r="I4" s="44">
        <f>IF(ISNA(VLOOKUP(G4,'Daten+Anleitung'!$D$73:$F$107,3,0)),"",VLOOKUP(G4,'Daten+Anleitung'!$D$73:$F$107,3,0))</f>
      </c>
      <c r="J4" s="40">
        <f>G34+1</f>
        <v>39904</v>
      </c>
      <c r="K4" s="41">
        <f>J4</f>
        <v>39904</v>
      </c>
      <c r="L4" s="44">
        <f>IF(ISNA(VLOOKUP(J4,'Daten+Anleitung'!$D$73:$F$107,3,0)),"",VLOOKUP(J4,'Daten+Anleitung'!$D$73:$F$107,3,0))</f>
      </c>
      <c r="M4" s="40">
        <f>J33+1</f>
        <v>39934</v>
      </c>
      <c r="N4" s="41">
        <f>M4</f>
        <v>39934</v>
      </c>
      <c r="O4" s="44" t="str">
        <f>IF(ISNA(VLOOKUP(M4,'Daten+Anleitung'!$D$73:$F$107,3,0)),"",VLOOKUP(M4,'Daten+Anleitung'!$D$73:$F$107,3,0))</f>
        <v> Tag der Arbeit</v>
      </c>
      <c r="P4" s="40">
        <f>M34+1</f>
        <v>39965</v>
      </c>
      <c r="Q4" s="41">
        <f>P4</f>
        <v>39965</v>
      </c>
      <c r="R4" s="45" t="str">
        <f>IF(ISNA(VLOOKUP(P4,'Daten+Anleitung'!$D$73:$F$107,3,0)),"",VLOOKUP(P4,'Daten+Anleitung'!$D$73:$F$107,3,0))</f>
        <v> Pfingstmontag</v>
      </c>
      <c r="S4" s="40">
        <f>P33+1</f>
        <v>39995</v>
      </c>
      <c r="T4" s="41">
        <f>S4</f>
        <v>39995</v>
      </c>
      <c r="U4" s="44">
        <f>IF(ISNA(VLOOKUP(S4,'Daten+Anleitung'!$D$73:$F$107,3,0)),"",VLOOKUP(S4,'Daten+Anleitung'!$D$73:$F$107,3,0))</f>
      </c>
      <c r="V4" s="40">
        <f>S34+1</f>
        <v>40026</v>
      </c>
      <c r="W4" s="41">
        <f>V4</f>
        <v>40026</v>
      </c>
      <c r="X4" s="44">
        <f>IF(ISNA(VLOOKUP(V4,'Daten+Anleitung'!$D$73:$F$107,3,0)),"",VLOOKUP(V4,'Daten+Anleitung'!$D$73:$F$107,3,0))</f>
      </c>
      <c r="Y4" s="40">
        <f>V34+1</f>
        <v>40057</v>
      </c>
      <c r="Z4" s="41">
        <f>Y4</f>
        <v>40057</v>
      </c>
      <c r="AA4" s="44">
        <f>IF(ISNA(VLOOKUP(Y4,'Daten+Anleitung'!$D$73:$F$107,3,0)),"",VLOOKUP(Y4,'Daten+Anleitung'!$D$73:$F$107,3,0))</f>
      </c>
      <c r="AB4" s="40">
        <f>Y33+1</f>
        <v>40087</v>
      </c>
      <c r="AC4" s="41">
        <f>AB4</f>
        <v>40087</v>
      </c>
      <c r="AD4" s="44">
        <f>IF(ISNA(VLOOKUP(AB4,'Daten+Anleitung'!$D$73:$F$107,3,0)),"",VLOOKUP(AB4,'Daten+Anleitung'!$D$73:$F$107,3,0))</f>
      </c>
      <c r="AE4" s="40">
        <f>AB34+1</f>
        <v>40118</v>
      </c>
      <c r="AF4" s="41">
        <f>AE4</f>
        <v>40118</v>
      </c>
      <c r="AG4" s="44" t="str">
        <f>IF(ISNA(VLOOKUP(AE4,'Daten+Anleitung'!$D$73:$F$107,3,0)),"",VLOOKUP(AE4,'Daten+Anleitung'!$D$73:$F$107,3,0))</f>
        <v> Allerheiligen</v>
      </c>
      <c r="AH4" s="40">
        <f>AE33+1</f>
        <v>40148</v>
      </c>
      <c r="AI4" s="41">
        <f>AH4</f>
        <v>40148</v>
      </c>
      <c r="AJ4" s="45">
        <f>IF(ISNA(VLOOKUP(AH4,'Daten+Anleitung'!$D$73:$F$107,3,0)),"",VLOOKUP(AH4,'Daten+Anleitung'!$D$73:$F$107,3,0))</f>
      </c>
    </row>
    <row r="5" spans="1:36" s="28" customFormat="1" ht="12.75">
      <c r="A5" s="40">
        <f>A4+1</f>
        <v>39815</v>
      </c>
      <c r="B5" s="41">
        <f>A5</f>
        <v>39815</v>
      </c>
      <c r="C5" s="44">
        <f>IF(ISNA(VLOOKUP(A5,'Daten+Anleitung'!$D$73:$F$107,3,0)),"",VLOOKUP(A5,'Daten+Anleitung'!$D$73:$F$107,3,0))</f>
      </c>
      <c r="D5" s="40">
        <f>D4+1</f>
        <v>39846</v>
      </c>
      <c r="E5" s="41">
        <f>D5</f>
        <v>39846</v>
      </c>
      <c r="F5" s="44">
        <f>IF(ISNA(VLOOKUP(D5,'Daten+Anleitung'!$D$73:$F$107,3,0)),"",VLOOKUP(D5,'Daten+Anleitung'!$D$73:$F$107,3,0))</f>
      </c>
      <c r="G5" s="40">
        <f>G4+1</f>
        <v>39874</v>
      </c>
      <c r="H5" s="41">
        <f>G5</f>
        <v>39874</v>
      </c>
      <c r="I5" s="44">
        <f>IF(ISNA(VLOOKUP(G5,'Daten+Anleitung'!$D$73:$F$107,3,0)),"",VLOOKUP(G5,'Daten+Anleitung'!$D$73:$F$107,3,0))</f>
      </c>
      <c r="J5" s="40">
        <f>J4+1</f>
        <v>39905</v>
      </c>
      <c r="K5" s="41">
        <f>J5</f>
        <v>39905</v>
      </c>
      <c r="L5" s="44">
        <f>IF(ISNA(VLOOKUP(J5,'Daten+Anleitung'!$D$73:$F$107,3,0)),"",VLOOKUP(J5,'Daten+Anleitung'!$D$73:$F$107,3,0))</f>
      </c>
      <c r="M5" s="40">
        <f>M4+1</f>
        <v>39935</v>
      </c>
      <c r="N5" s="41">
        <f>M5</f>
        <v>39935</v>
      </c>
      <c r="O5" s="44">
        <f>IF(ISNA(VLOOKUP(M5,'Daten+Anleitung'!$D$73:$F$107,3,0)),"",VLOOKUP(M5,'Daten+Anleitung'!$D$73:$F$107,3,0))</f>
      </c>
      <c r="P5" s="40">
        <f>P4+1</f>
        <v>39966</v>
      </c>
      <c r="Q5" s="41">
        <f>P5</f>
        <v>39966</v>
      </c>
      <c r="R5" s="45">
        <f>IF(ISNA(VLOOKUP(P5,'Daten+Anleitung'!$D$73:$F$107,3,0)),"",VLOOKUP(P5,'Daten+Anleitung'!$D$73:$F$107,3,0))</f>
      </c>
      <c r="S5" s="40">
        <f>S4+1</f>
        <v>39996</v>
      </c>
      <c r="T5" s="41">
        <f>S5</f>
        <v>39996</v>
      </c>
      <c r="U5" s="44">
        <f>IF(ISNA(VLOOKUP(S5,'Daten+Anleitung'!$D$73:$F$107,3,0)),"",VLOOKUP(S5,'Daten+Anleitung'!$D$73:$F$107,3,0))</f>
      </c>
      <c r="V5" s="40">
        <f>V4+1</f>
        <v>40027</v>
      </c>
      <c r="W5" s="41">
        <f>V5</f>
        <v>40027</v>
      </c>
      <c r="X5" s="44">
        <f>IF(ISNA(VLOOKUP(V5,'Daten+Anleitung'!$D$73:$F$107,3,0)),"",VLOOKUP(V5,'Daten+Anleitung'!$D$73:$F$107,3,0))</f>
      </c>
      <c r="Y5" s="40">
        <f>Y4+1</f>
        <v>40058</v>
      </c>
      <c r="Z5" s="41">
        <f>Y5</f>
        <v>40058</v>
      </c>
      <c r="AA5" s="44">
        <f>IF(ISNA(VLOOKUP(Y5,'Daten+Anleitung'!$D$73:$F$107,3,0)),"",VLOOKUP(Y5,'Daten+Anleitung'!$D$73:$F$107,3,0))</f>
      </c>
      <c r="AB5" s="40">
        <f>AB4+1</f>
        <v>40088</v>
      </c>
      <c r="AC5" s="41">
        <f>AB5</f>
        <v>40088</v>
      </c>
      <c r="AD5" s="44">
        <f>IF(ISNA(VLOOKUP(AB5,'Daten+Anleitung'!$D$73:$F$107,3,0)),"",VLOOKUP(AB5,'Daten+Anleitung'!$D$73:$F$107,3,0))</f>
      </c>
      <c r="AE5" s="40">
        <f>AE4+1</f>
        <v>40119</v>
      </c>
      <c r="AF5" s="41">
        <f>AE5</f>
        <v>40119</v>
      </c>
      <c r="AG5" s="44">
        <f>IF(ISNA(VLOOKUP(AE5,'Daten+Anleitung'!$D$73:$F$107,3,0)),"",VLOOKUP(AE5,'Daten+Anleitung'!$D$73:$F$107,3,0))</f>
      </c>
      <c r="AH5" s="40">
        <f>AH4+1</f>
        <v>40149</v>
      </c>
      <c r="AI5" s="41">
        <f>AH5</f>
        <v>40149</v>
      </c>
      <c r="AJ5" s="45">
        <f>IF(ISNA(VLOOKUP(AH5,'Daten+Anleitung'!$D$73:$F$107,3,0)),"",VLOOKUP(AH5,'Daten+Anleitung'!$D$73:$F$107,3,0))</f>
      </c>
    </row>
    <row r="6" spans="1:36" s="28" customFormat="1" ht="12.75">
      <c r="A6" s="40">
        <f>A5+1</f>
        <v>39816</v>
      </c>
      <c r="B6" s="41">
        <f>A6</f>
        <v>39816</v>
      </c>
      <c r="C6" s="44">
        <f>IF(ISNA(VLOOKUP(A6,'Daten+Anleitung'!$D$73:$F$107,3,0)),"",VLOOKUP(A6,'Daten+Anleitung'!$D$73:$F$107,3,0))</f>
      </c>
      <c r="D6" s="40">
        <f>D5+1</f>
        <v>39847</v>
      </c>
      <c r="E6" s="41">
        <f>D6</f>
        <v>39847</v>
      </c>
      <c r="F6" s="44">
        <f>IF(ISNA(VLOOKUP(D6,'Daten+Anleitung'!$D$73:$F$107,3,0)),"",VLOOKUP(D6,'Daten+Anleitung'!$D$73:$F$107,3,0))</f>
      </c>
      <c r="G6" s="40">
        <f>G5+1</f>
        <v>39875</v>
      </c>
      <c r="H6" s="41">
        <f>G6</f>
        <v>39875</v>
      </c>
      <c r="I6" s="44">
        <f>IF(ISNA(VLOOKUP(G6,'Daten+Anleitung'!$D$73:$F$107,3,0)),"",VLOOKUP(G6,'Daten+Anleitung'!$D$73:$F$107,3,0))</f>
      </c>
      <c r="J6" s="40">
        <f>J5+1</f>
        <v>39906</v>
      </c>
      <c r="K6" s="41">
        <f>J6</f>
        <v>39906</v>
      </c>
      <c r="L6" s="44">
        <f>IF(ISNA(VLOOKUP(J6,'Daten+Anleitung'!$D$73:$F$107,3,0)),"",VLOOKUP(J6,'Daten+Anleitung'!$D$73:$F$107,3,0))</f>
      </c>
      <c r="M6" s="40">
        <f>M5+1</f>
        <v>39936</v>
      </c>
      <c r="N6" s="41">
        <f>M6</f>
        <v>39936</v>
      </c>
      <c r="O6" s="44">
        <f>IF(ISNA(VLOOKUP(M6,'Daten+Anleitung'!$D$73:$F$107,3,0)),"",VLOOKUP(M6,'Daten+Anleitung'!$D$73:$F$107,3,0))</f>
      </c>
      <c r="P6" s="40">
        <f>P5+1</f>
        <v>39967</v>
      </c>
      <c r="Q6" s="41">
        <f>P6</f>
        <v>39967</v>
      </c>
      <c r="R6" s="45">
        <f>IF(ISNA(VLOOKUP(P6,'Daten+Anleitung'!$D$73:$F$107,3,0)),"",VLOOKUP(P6,'Daten+Anleitung'!$D$73:$F$107,3,0))</f>
      </c>
      <c r="S6" s="40">
        <f>S5+1</f>
        <v>39997</v>
      </c>
      <c r="T6" s="41">
        <f>S6</f>
        <v>39997</v>
      </c>
      <c r="U6" s="44">
        <f>IF(ISNA(VLOOKUP(S6,'Daten+Anleitung'!$D$73:$F$107,3,0)),"",VLOOKUP(S6,'Daten+Anleitung'!$D$73:$F$107,3,0))</f>
      </c>
      <c r="V6" s="40">
        <f>V5+1</f>
        <v>40028</v>
      </c>
      <c r="W6" s="41">
        <f>V6</f>
        <v>40028</v>
      </c>
      <c r="X6" s="44">
        <f>IF(ISNA(VLOOKUP(V6,'Daten+Anleitung'!$D$73:$F$107,3,0)),"",VLOOKUP(V6,'Daten+Anleitung'!$D$73:$F$107,3,0))</f>
      </c>
      <c r="Y6" s="40">
        <f>Y5+1</f>
        <v>40059</v>
      </c>
      <c r="Z6" s="41">
        <f>Y6</f>
        <v>40059</v>
      </c>
      <c r="AA6" s="44">
        <f>IF(ISNA(VLOOKUP(Y6,'Daten+Anleitung'!$D$73:$F$107,3,0)),"",VLOOKUP(Y6,'Daten+Anleitung'!$D$73:$F$107,3,0))</f>
      </c>
      <c r="AB6" s="40">
        <f>AB5+1</f>
        <v>40089</v>
      </c>
      <c r="AC6" s="41">
        <f>AB6</f>
        <v>40089</v>
      </c>
      <c r="AD6" s="44" t="str">
        <f>IF(ISNA(VLOOKUP(AB6,'Daten+Anleitung'!$D$73:$F$107,3,0)),"",VLOOKUP(AB6,'Daten+Anleitung'!$D$73:$F$107,3,0))</f>
        <v> Nationalfeiertag</v>
      </c>
      <c r="AE6" s="40">
        <f>AE5+1</f>
        <v>40120</v>
      </c>
      <c r="AF6" s="41">
        <f>AE6</f>
        <v>40120</v>
      </c>
      <c r="AG6" s="44">
        <f>IF(ISNA(VLOOKUP(AE6,'Daten+Anleitung'!$D$73:$F$107,3,0)),"",VLOOKUP(AE6,'Daten+Anleitung'!$D$73:$F$107,3,0))</f>
      </c>
      <c r="AH6" s="40">
        <f>AH5+1</f>
        <v>40150</v>
      </c>
      <c r="AI6" s="41">
        <f>AH6</f>
        <v>40150</v>
      </c>
      <c r="AJ6" s="45">
        <f>IF(ISNA(VLOOKUP(AH6,'Daten+Anleitung'!$D$73:$F$107,3,0)),"",VLOOKUP(AH6,'Daten+Anleitung'!$D$73:$F$107,3,0))</f>
      </c>
    </row>
    <row r="7" spans="1:36" s="28" customFormat="1" ht="12.75">
      <c r="A7" s="40">
        <f>A6+1</f>
        <v>39817</v>
      </c>
      <c r="B7" s="41">
        <f>A7</f>
        <v>39817</v>
      </c>
      <c r="C7" s="44">
        <f>IF(ISNA(VLOOKUP(A7,'Daten+Anleitung'!$D$73:$F$107,3,0)),"",VLOOKUP(A7,'Daten+Anleitung'!$D$73:$F$107,3,0))</f>
      </c>
      <c r="D7" s="40">
        <f>D6+1</f>
        <v>39848</v>
      </c>
      <c r="E7" s="41">
        <f>D7</f>
        <v>39848</v>
      </c>
      <c r="F7" s="44">
        <f>IF(ISNA(VLOOKUP(D7,'Daten+Anleitung'!$D$73:$F$107,3,0)),"",VLOOKUP(D7,'Daten+Anleitung'!$D$73:$F$107,3,0))</f>
      </c>
      <c r="G7" s="40">
        <f>G6+1</f>
        <v>39876</v>
      </c>
      <c r="H7" s="41">
        <f>G7</f>
        <v>39876</v>
      </c>
      <c r="I7" s="44">
        <f>IF(ISNA(VLOOKUP(G7,'Daten+Anleitung'!$D$73:$F$107,3,0)),"",VLOOKUP(G7,'Daten+Anleitung'!$D$73:$F$107,3,0))</f>
      </c>
      <c r="J7" s="40">
        <f>J6+1</f>
        <v>39907</v>
      </c>
      <c r="K7" s="41">
        <f>J7</f>
        <v>39907</v>
      </c>
      <c r="L7" s="44">
        <f>IF(ISNA(VLOOKUP(J7,'Daten+Anleitung'!$D$73:$F$107,3,0)),"",VLOOKUP(J7,'Daten+Anleitung'!$D$73:$F$107,3,0))</f>
      </c>
      <c r="M7" s="40">
        <f>M6+1</f>
        <v>39937</v>
      </c>
      <c r="N7" s="41">
        <f>M7</f>
        <v>39937</v>
      </c>
      <c r="O7" s="44">
        <f>IF(ISNA(VLOOKUP(M7,'Daten+Anleitung'!$D$73:$F$107,3,0)),"",VLOOKUP(M7,'Daten+Anleitung'!$D$73:$F$107,3,0))</f>
      </c>
      <c r="P7" s="40">
        <f>P6+1</f>
        <v>39968</v>
      </c>
      <c r="Q7" s="41">
        <f>P7</f>
        <v>39968</v>
      </c>
      <c r="R7" s="45">
        <f>IF(ISNA(VLOOKUP(P7,'Daten+Anleitung'!$D$73:$F$107,3,0)),"",VLOOKUP(P7,'Daten+Anleitung'!$D$73:$F$107,3,0))</f>
      </c>
      <c r="S7" s="40">
        <f>S6+1</f>
        <v>39998</v>
      </c>
      <c r="T7" s="41">
        <f>S7</f>
        <v>39998</v>
      </c>
      <c r="U7" s="44">
        <f>IF(ISNA(VLOOKUP(S7,'Daten+Anleitung'!$D$73:$F$107,3,0)),"",VLOOKUP(S7,'Daten+Anleitung'!$D$73:$F$107,3,0))</f>
      </c>
      <c r="V7" s="40">
        <f>V6+1</f>
        <v>40029</v>
      </c>
      <c r="W7" s="41">
        <f>V7</f>
        <v>40029</v>
      </c>
      <c r="X7" s="44">
        <f>IF(ISNA(VLOOKUP(V7,'Daten+Anleitung'!$D$73:$F$107,3,0)),"",VLOOKUP(V7,'Daten+Anleitung'!$D$73:$F$107,3,0))</f>
      </c>
      <c r="Y7" s="40">
        <f>Y6+1</f>
        <v>40060</v>
      </c>
      <c r="Z7" s="41">
        <f>Y7</f>
        <v>40060</v>
      </c>
      <c r="AA7" s="44">
        <f>IF(ISNA(VLOOKUP(Y7,'Daten+Anleitung'!$D$73:$F$107,3,0)),"",VLOOKUP(Y7,'Daten+Anleitung'!$D$73:$F$107,3,0))</f>
      </c>
      <c r="AB7" s="40">
        <f>AB6+1</f>
        <v>40090</v>
      </c>
      <c r="AC7" s="41">
        <f>AB7</f>
        <v>40090</v>
      </c>
      <c r="AD7" s="44" t="str">
        <f>IF(ISNA(VLOOKUP(AB7,'Daten+Anleitung'!$D$73:$F$107,3,0)),"",VLOOKUP(AB7,'Daten+Anleitung'!$D$73:$F$107,3,0))</f>
        <v> Erntedank</v>
      </c>
      <c r="AE7" s="40">
        <f>AE6+1</f>
        <v>40121</v>
      </c>
      <c r="AF7" s="41">
        <f>AE7</f>
        <v>40121</v>
      </c>
      <c r="AG7" s="44">
        <f>IF(ISNA(VLOOKUP(AE7,'Daten+Anleitung'!$D$73:$F$107,3,0)),"",VLOOKUP(AE7,'Daten+Anleitung'!$D$73:$F$107,3,0))</f>
      </c>
      <c r="AH7" s="40">
        <f>AH6+1</f>
        <v>40151</v>
      </c>
      <c r="AI7" s="41">
        <f>AH7</f>
        <v>40151</v>
      </c>
      <c r="AJ7" s="45">
        <f>IF(ISNA(VLOOKUP(AH7,'Daten+Anleitung'!$D$73:$F$107,3,0)),"",VLOOKUP(AH7,'Daten+Anleitung'!$D$73:$F$107,3,0))</f>
      </c>
    </row>
    <row r="8" spans="1:36" s="28" customFormat="1" ht="12.75">
      <c r="A8" s="40">
        <f>A7+1</f>
        <v>39818</v>
      </c>
      <c r="B8" s="41">
        <f>A8</f>
        <v>39818</v>
      </c>
      <c r="C8" s="44">
        <f>IF(ISNA(VLOOKUP(A8,'Daten+Anleitung'!$D$73:$F$107,3,0)),"",VLOOKUP(A8,'Daten+Anleitung'!$D$73:$F$107,3,0))</f>
      </c>
      <c r="D8" s="40">
        <f>D7+1</f>
        <v>39849</v>
      </c>
      <c r="E8" s="41">
        <f>D8</f>
        <v>39849</v>
      </c>
      <c r="F8" s="44">
        <f>IF(ISNA(VLOOKUP(D8,'Daten+Anleitung'!$D$73:$F$107,3,0)),"",VLOOKUP(D8,'Daten+Anleitung'!$D$73:$F$107,3,0))</f>
      </c>
      <c r="G8" s="40">
        <f>G7+1</f>
        <v>39877</v>
      </c>
      <c r="H8" s="41">
        <f>G8</f>
        <v>39877</v>
      </c>
      <c r="I8" s="44">
        <f>IF(ISNA(VLOOKUP(G8,'Daten+Anleitung'!$D$73:$F$107,3,0)),"",VLOOKUP(G8,'Daten+Anleitung'!$D$73:$F$107,3,0))</f>
      </c>
      <c r="J8" s="40">
        <f>J7+1</f>
        <v>39908</v>
      </c>
      <c r="K8" s="41">
        <f>J8</f>
        <v>39908</v>
      </c>
      <c r="L8" s="44">
        <f>IF(ISNA(VLOOKUP(J8,'Daten+Anleitung'!$D$73:$F$107,3,0)),"",VLOOKUP(J8,'Daten+Anleitung'!$D$73:$F$107,3,0))</f>
      </c>
      <c r="M8" s="40">
        <f>M7+1</f>
        <v>39938</v>
      </c>
      <c r="N8" s="41">
        <f>M8</f>
        <v>39938</v>
      </c>
      <c r="O8" s="44">
        <f>IF(ISNA(VLOOKUP(M8,'Daten+Anleitung'!$D$73:$F$107,3,0)),"",VLOOKUP(M8,'Daten+Anleitung'!$D$73:$F$107,3,0))</f>
      </c>
      <c r="P8" s="40">
        <f>P7+1</f>
        <v>39969</v>
      </c>
      <c r="Q8" s="41">
        <f>P8</f>
        <v>39969</v>
      </c>
      <c r="R8" s="45">
        <f>IF(ISNA(VLOOKUP(P8,'Daten+Anleitung'!$D$73:$F$107,3,0)),"",VLOOKUP(P8,'Daten+Anleitung'!$D$73:$F$107,3,0))</f>
      </c>
      <c r="S8" s="40">
        <f>S7+1</f>
        <v>39999</v>
      </c>
      <c r="T8" s="41">
        <f>S8</f>
        <v>39999</v>
      </c>
      <c r="U8" s="44">
        <f>IF(ISNA(VLOOKUP(S8,'Daten+Anleitung'!$D$73:$F$107,3,0)),"",VLOOKUP(S8,'Daten+Anleitung'!$D$73:$F$107,3,0))</f>
      </c>
      <c r="V8" s="40">
        <f>V7+1</f>
        <v>40030</v>
      </c>
      <c r="W8" s="41">
        <f>V8</f>
        <v>40030</v>
      </c>
      <c r="X8" s="44">
        <f>IF(ISNA(VLOOKUP(V8,'Daten+Anleitung'!$D$73:$F$107,3,0)),"",VLOOKUP(V8,'Daten+Anleitung'!$D$73:$F$107,3,0))</f>
      </c>
      <c r="Y8" s="40">
        <f>Y7+1</f>
        <v>40061</v>
      </c>
      <c r="Z8" s="41">
        <f>Y8</f>
        <v>40061</v>
      </c>
      <c r="AA8" s="44">
        <f>IF(ISNA(VLOOKUP(Y8,'Daten+Anleitung'!$D$73:$F$107,3,0)),"",VLOOKUP(Y8,'Daten+Anleitung'!$D$73:$F$107,3,0))</f>
      </c>
      <c r="AB8" s="40">
        <f>AB7+1</f>
        <v>40091</v>
      </c>
      <c r="AC8" s="41">
        <f>AB8</f>
        <v>40091</v>
      </c>
      <c r="AD8" s="44">
        <f>IF(ISNA(VLOOKUP(AB8,'Daten+Anleitung'!$D$73:$F$107,3,0)),"",VLOOKUP(AB8,'Daten+Anleitung'!$D$73:$F$107,3,0))</f>
      </c>
      <c r="AE8" s="40">
        <f>AE7+1</f>
        <v>40122</v>
      </c>
      <c r="AF8" s="41">
        <f>AE8</f>
        <v>40122</v>
      </c>
      <c r="AG8" s="44">
        <f>IF(ISNA(VLOOKUP(AE8,'Daten+Anleitung'!$D$73:$F$107,3,0)),"",VLOOKUP(AE8,'Daten+Anleitung'!$D$73:$F$107,3,0))</f>
      </c>
      <c r="AH8" s="40">
        <f>AH7+1</f>
        <v>40152</v>
      </c>
      <c r="AI8" s="41">
        <f>AH8</f>
        <v>40152</v>
      </c>
      <c r="AJ8" s="45">
        <f>IF(ISNA(VLOOKUP(AH8,'Daten+Anleitung'!$D$73:$F$107,3,0)),"",VLOOKUP(AH8,'Daten+Anleitung'!$D$73:$F$107,3,0))</f>
      </c>
    </row>
    <row r="9" spans="1:36" s="28" customFormat="1" ht="12.75">
      <c r="A9" s="40">
        <f>A8+1</f>
        <v>39819</v>
      </c>
      <c r="B9" s="41">
        <f>A9</f>
        <v>39819</v>
      </c>
      <c r="C9" s="44">
        <f>IF(ISNA(VLOOKUP(A9,'Daten+Anleitung'!$D$73:$F$107,3,0)),"",VLOOKUP(A9,'Daten+Anleitung'!$D$73:$F$107,3,0))</f>
      </c>
      <c r="D9" s="40">
        <f>D8+1</f>
        <v>39850</v>
      </c>
      <c r="E9" s="41">
        <f>D9</f>
        <v>39850</v>
      </c>
      <c r="F9" s="44">
        <f>IF(ISNA(VLOOKUP(D9,'Daten+Anleitung'!$D$73:$F$107,3,0)),"",VLOOKUP(D9,'Daten+Anleitung'!$D$73:$F$107,3,0))</f>
      </c>
      <c r="G9" s="40">
        <f>G8+1</f>
        <v>39878</v>
      </c>
      <c r="H9" s="41">
        <f>G9</f>
        <v>39878</v>
      </c>
      <c r="I9" s="44">
        <f>IF(ISNA(VLOOKUP(G9,'Daten+Anleitung'!$D$73:$F$107,3,0)),"",VLOOKUP(G9,'Daten+Anleitung'!$D$73:$F$107,3,0))</f>
      </c>
      <c r="J9" s="40">
        <f>J8+1</f>
        <v>39909</v>
      </c>
      <c r="K9" s="41">
        <f>J9</f>
        <v>39909</v>
      </c>
      <c r="L9" s="44">
        <f>IF(ISNA(VLOOKUP(J9,'Daten+Anleitung'!$D$73:$F$107,3,0)),"",VLOOKUP(J9,'Daten+Anleitung'!$D$73:$F$107,3,0))</f>
      </c>
      <c r="M9" s="40">
        <f>M8+1</f>
        <v>39939</v>
      </c>
      <c r="N9" s="41">
        <f>M9</f>
        <v>39939</v>
      </c>
      <c r="O9" s="44">
        <f>IF(ISNA(VLOOKUP(M9,'Daten+Anleitung'!$D$73:$F$107,3,0)),"",VLOOKUP(M9,'Daten+Anleitung'!$D$73:$F$107,3,0))</f>
      </c>
      <c r="P9" s="40">
        <f>P8+1</f>
        <v>39970</v>
      </c>
      <c r="Q9" s="41">
        <f>P9</f>
        <v>39970</v>
      </c>
      <c r="R9" s="45">
        <f>IF(ISNA(VLOOKUP(P9,'Daten+Anleitung'!$D$73:$F$107,3,0)),"",VLOOKUP(P9,'Daten+Anleitung'!$D$73:$F$107,3,0))</f>
      </c>
      <c r="S9" s="40">
        <f>S8+1</f>
        <v>40000</v>
      </c>
      <c r="T9" s="41">
        <f>S9</f>
        <v>40000</v>
      </c>
      <c r="U9" s="44">
        <f>IF(ISNA(VLOOKUP(S9,'Daten+Anleitung'!$D$73:$F$107,3,0)),"",VLOOKUP(S9,'Daten+Anleitung'!$D$73:$F$107,3,0))</f>
      </c>
      <c r="V9" s="40">
        <f>V8+1</f>
        <v>40031</v>
      </c>
      <c r="W9" s="41">
        <f>V9</f>
        <v>40031</v>
      </c>
      <c r="X9" s="44">
        <f>IF(ISNA(VLOOKUP(V9,'Daten+Anleitung'!$D$73:$F$107,3,0)),"",VLOOKUP(V9,'Daten+Anleitung'!$D$73:$F$107,3,0))</f>
      </c>
      <c r="Y9" s="40">
        <f>Y8+1</f>
        <v>40062</v>
      </c>
      <c r="Z9" s="41">
        <f>Y9</f>
        <v>40062</v>
      </c>
      <c r="AA9" s="44">
        <f>IF(ISNA(VLOOKUP(Y9,'Daten+Anleitung'!$D$73:$F$107,3,0)),"",VLOOKUP(Y9,'Daten+Anleitung'!$D$73:$F$107,3,0))</f>
      </c>
      <c r="AB9" s="40">
        <f>AB8+1</f>
        <v>40092</v>
      </c>
      <c r="AC9" s="41">
        <f>AB9</f>
        <v>40092</v>
      </c>
      <c r="AD9" s="44">
        <f>IF(ISNA(VLOOKUP(AB9,'Daten+Anleitung'!$D$73:$F$107,3,0)),"",VLOOKUP(AB9,'Daten+Anleitung'!$D$73:$F$107,3,0))</f>
      </c>
      <c r="AE9" s="40">
        <f>AE8+1</f>
        <v>40123</v>
      </c>
      <c r="AF9" s="41">
        <f>AE9</f>
        <v>40123</v>
      </c>
      <c r="AG9" s="44">
        <f>IF(ISNA(VLOOKUP(AE9,'Daten+Anleitung'!$D$73:$F$107,3,0)),"",VLOOKUP(AE9,'Daten+Anleitung'!$D$73:$F$107,3,0))</f>
      </c>
      <c r="AH9" s="40">
        <f>AH8+1</f>
        <v>40153</v>
      </c>
      <c r="AI9" s="41">
        <f>AH9</f>
        <v>40153</v>
      </c>
      <c r="AJ9" s="45">
        <f>IF(ISNA(VLOOKUP(AH9,'Daten+Anleitung'!$D$73:$F$107,3,0)),"",VLOOKUP(AH9,'Daten+Anleitung'!$D$73:$F$107,3,0))</f>
      </c>
    </row>
    <row r="10" spans="1:36" s="28" customFormat="1" ht="12.75">
      <c r="A10" s="40">
        <f>A9+1</f>
        <v>39820</v>
      </c>
      <c r="B10" s="41">
        <f>A10</f>
        <v>39820</v>
      </c>
      <c r="C10" s="44">
        <f>IF(ISNA(VLOOKUP(A10,'Daten+Anleitung'!$D$73:$F$107,3,0)),"",VLOOKUP(A10,'Daten+Anleitung'!$D$73:$F$107,3,0))</f>
      </c>
      <c r="D10" s="40">
        <f>D9+1</f>
        <v>39851</v>
      </c>
      <c r="E10" s="41">
        <f>D10</f>
        <v>39851</v>
      </c>
      <c r="F10" s="44">
        <f>IF(ISNA(VLOOKUP(D10,'Daten+Anleitung'!$D$73:$F$107,3,0)),"",VLOOKUP(D10,'Daten+Anleitung'!$D$73:$F$107,3,0))</f>
      </c>
      <c r="G10" s="40">
        <f>G9+1</f>
        <v>39879</v>
      </c>
      <c r="H10" s="41">
        <f>G10</f>
        <v>39879</v>
      </c>
      <c r="I10" s="44">
        <f>IF(ISNA(VLOOKUP(G10,'Daten+Anleitung'!$D$73:$F$107,3,0)),"",VLOOKUP(G10,'Daten+Anleitung'!$D$73:$F$107,3,0))</f>
      </c>
      <c r="J10" s="40">
        <f>J9+1</f>
        <v>39910</v>
      </c>
      <c r="K10" s="41">
        <f>J10</f>
        <v>39910</v>
      </c>
      <c r="L10" s="44">
        <f>IF(ISNA(VLOOKUP(J10,'Daten+Anleitung'!$D$73:$F$107,3,0)),"",VLOOKUP(J10,'Daten+Anleitung'!$D$73:$F$107,3,0))</f>
      </c>
      <c r="M10" s="40">
        <f>M9+1</f>
        <v>39940</v>
      </c>
      <c r="N10" s="41">
        <f>M10</f>
        <v>39940</v>
      </c>
      <c r="O10" s="44">
        <f>IF(ISNA(VLOOKUP(M10,'Daten+Anleitung'!$D$73:$F$107,3,0)),"",VLOOKUP(M10,'Daten+Anleitung'!$D$73:$F$107,3,0))</f>
      </c>
      <c r="P10" s="40">
        <f>P9+1</f>
        <v>39971</v>
      </c>
      <c r="Q10" s="41">
        <f>P10</f>
        <v>39971</v>
      </c>
      <c r="R10" s="45">
        <f>IF(ISNA(VLOOKUP(P10,'Daten+Anleitung'!$D$73:$F$107,3,0)),"",VLOOKUP(P10,'Daten+Anleitung'!$D$73:$F$107,3,0))</f>
      </c>
      <c r="S10" s="40">
        <f>S9+1</f>
        <v>40001</v>
      </c>
      <c r="T10" s="41">
        <f>S10</f>
        <v>40001</v>
      </c>
      <c r="U10" s="44">
        <f>IF(ISNA(VLOOKUP(S10,'Daten+Anleitung'!$D$73:$F$107,3,0)),"",VLOOKUP(S10,'Daten+Anleitung'!$D$73:$F$107,3,0))</f>
      </c>
      <c r="V10" s="40">
        <f>V9+1</f>
        <v>40032</v>
      </c>
      <c r="W10" s="41">
        <f>V10</f>
        <v>40032</v>
      </c>
      <c r="X10" s="44">
        <f>IF(ISNA(VLOOKUP(V10,'Daten+Anleitung'!$D$73:$F$107,3,0)),"",VLOOKUP(V10,'Daten+Anleitung'!$D$73:$F$107,3,0))</f>
      </c>
      <c r="Y10" s="40">
        <f>Y9+1</f>
        <v>40063</v>
      </c>
      <c r="Z10" s="41">
        <f>Y10</f>
        <v>40063</v>
      </c>
      <c r="AA10" s="44">
        <f>IF(ISNA(VLOOKUP(Y10,'Daten+Anleitung'!$D$73:$F$107,3,0)),"",VLOOKUP(Y10,'Daten+Anleitung'!$D$73:$F$107,3,0))</f>
      </c>
      <c r="AB10" s="40">
        <f>AB9+1</f>
        <v>40093</v>
      </c>
      <c r="AC10" s="41">
        <f>AB10</f>
        <v>40093</v>
      </c>
      <c r="AD10" s="44">
        <f>IF(ISNA(VLOOKUP(AB10,'Daten+Anleitung'!$D$73:$F$107,3,0)),"",VLOOKUP(AB10,'Daten+Anleitung'!$D$73:$F$107,3,0))</f>
      </c>
      <c r="AE10" s="40">
        <f>AE9+1</f>
        <v>40124</v>
      </c>
      <c r="AF10" s="41">
        <f>AE10</f>
        <v>40124</v>
      </c>
      <c r="AG10" s="44">
        <f>IF(ISNA(VLOOKUP(AE10,'Daten+Anleitung'!$D$73:$F$107,3,0)),"",VLOOKUP(AE10,'Daten+Anleitung'!$D$73:$F$107,3,0))</f>
      </c>
      <c r="AH10" s="40">
        <f>AH9+1</f>
        <v>40154</v>
      </c>
      <c r="AI10" s="41">
        <f>AH10</f>
        <v>40154</v>
      </c>
      <c r="AJ10" s="45">
        <f>IF(ISNA(VLOOKUP(AH10,'Daten+Anleitung'!$D$73:$F$107,3,0)),"",VLOOKUP(AH10,'Daten+Anleitung'!$D$73:$F$107,3,0))</f>
      </c>
    </row>
    <row r="11" spans="1:36" s="28" customFormat="1" ht="12.75">
      <c r="A11" s="40">
        <f>A10+1</f>
        <v>39821</v>
      </c>
      <c r="B11" s="41">
        <f>A11</f>
        <v>39821</v>
      </c>
      <c r="C11" s="44">
        <f>IF(ISNA(VLOOKUP(A11,'Daten+Anleitung'!$D$73:$F$107,3,0)),"",VLOOKUP(A11,'Daten+Anleitung'!$D$73:$F$107,3,0))</f>
      </c>
      <c r="D11" s="40">
        <f>D10+1</f>
        <v>39852</v>
      </c>
      <c r="E11" s="41">
        <f>D11</f>
        <v>39852</v>
      </c>
      <c r="F11" s="44">
        <f>IF(ISNA(VLOOKUP(D11,'Daten+Anleitung'!$D$73:$F$107,3,0)),"",VLOOKUP(D11,'Daten+Anleitung'!$D$73:$F$107,3,0))</f>
      </c>
      <c r="G11" s="40">
        <f>G10+1</f>
        <v>39880</v>
      </c>
      <c r="H11" s="41">
        <f>G11</f>
        <v>39880</v>
      </c>
      <c r="I11" s="44">
        <f>IF(ISNA(VLOOKUP(G11,'Daten+Anleitung'!$D$73:$F$107,3,0)),"",VLOOKUP(G11,'Daten+Anleitung'!$D$73:$F$107,3,0))</f>
      </c>
      <c r="J11" s="40">
        <f>J10+1</f>
        <v>39911</v>
      </c>
      <c r="K11" s="41">
        <f>J11</f>
        <v>39911</v>
      </c>
      <c r="L11" s="44">
        <f>IF(ISNA(VLOOKUP(J11,'Daten+Anleitung'!$D$73:$F$107,3,0)),"",VLOOKUP(J11,'Daten+Anleitung'!$D$73:$F$107,3,0))</f>
      </c>
      <c r="M11" s="40">
        <f>M10+1</f>
        <v>39941</v>
      </c>
      <c r="N11" s="41">
        <f>M11</f>
        <v>39941</v>
      </c>
      <c r="O11" s="44">
        <f>IF(ISNA(VLOOKUP(M11,'Daten+Anleitung'!$D$73:$F$107,3,0)),"",VLOOKUP(M11,'Daten+Anleitung'!$D$73:$F$107,3,0))</f>
      </c>
      <c r="P11" s="40">
        <f>P10+1</f>
        <v>39972</v>
      </c>
      <c r="Q11" s="41">
        <f>P11</f>
        <v>39972</v>
      </c>
      <c r="R11" s="45">
        <f>IF(ISNA(VLOOKUP(P11,'Daten+Anleitung'!$D$73:$F$107,3,0)),"",VLOOKUP(P11,'Daten+Anleitung'!$D$73:$F$107,3,0))</f>
      </c>
      <c r="S11" s="40">
        <f>S10+1</f>
        <v>40002</v>
      </c>
      <c r="T11" s="41">
        <f>S11</f>
        <v>40002</v>
      </c>
      <c r="U11" s="44">
        <f>IF(ISNA(VLOOKUP(S11,'Daten+Anleitung'!$D$73:$F$107,3,0)),"",VLOOKUP(S11,'Daten+Anleitung'!$D$73:$F$107,3,0))</f>
      </c>
      <c r="V11" s="40">
        <f>V10+1</f>
        <v>40033</v>
      </c>
      <c r="W11" s="41">
        <f>V11</f>
        <v>40033</v>
      </c>
      <c r="X11" s="44">
        <f>IF(ISNA(VLOOKUP(V11,'Daten+Anleitung'!$D$73:$F$107,3,0)),"",VLOOKUP(V11,'Daten+Anleitung'!$D$73:$F$107,3,0))</f>
      </c>
      <c r="Y11" s="40">
        <f>Y10+1</f>
        <v>40064</v>
      </c>
      <c r="Z11" s="41">
        <f>Y11</f>
        <v>40064</v>
      </c>
      <c r="AA11" s="44">
        <f>IF(ISNA(VLOOKUP(Y11,'Daten+Anleitung'!$D$73:$F$107,3,0)),"",VLOOKUP(Y11,'Daten+Anleitung'!$D$73:$F$107,3,0))</f>
      </c>
      <c r="AB11" s="40">
        <f>AB10+1</f>
        <v>40094</v>
      </c>
      <c r="AC11" s="41">
        <f>AB11</f>
        <v>40094</v>
      </c>
      <c r="AD11" s="44">
        <f>IF(ISNA(VLOOKUP(AB11,'Daten+Anleitung'!$D$73:$F$107,3,0)),"",VLOOKUP(AB11,'Daten+Anleitung'!$D$73:$F$107,3,0))</f>
      </c>
      <c r="AE11" s="40">
        <f>AE10+1</f>
        <v>40125</v>
      </c>
      <c r="AF11" s="41">
        <f>AE11</f>
        <v>40125</v>
      </c>
      <c r="AG11" s="44">
        <f>IF(ISNA(VLOOKUP(AE11,'Daten+Anleitung'!$D$73:$F$107,3,0)),"",VLOOKUP(AE11,'Daten+Anleitung'!$D$73:$F$107,3,0))</f>
      </c>
      <c r="AH11" s="40">
        <f>AH10+1</f>
        <v>40155</v>
      </c>
      <c r="AI11" s="41">
        <f>AH11</f>
        <v>40155</v>
      </c>
      <c r="AJ11" s="45">
        <f>IF(ISNA(VLOOKUP(AH11,'Daten+Anleitung'!$D$73:$F$107,3,0)),"",VLOOKUP(AH11,'Daten+Anleitung'!$D$73:$F$107,3,0))</f>
      </c>
    </row>
    <row r="12" spans="1:36" s="28" customFormat="1" ht="12.75">
      <c r="A12" s="40">
        <f>A11+1</f>
        <v>39822</v>
      </c>
      <c r="B12" s="41">
        <f>A12</f>
        <v>39822</v>
      </c>
      <c r="C12" s="44">
        <f>IF(ISNA(VLOOKUP(A12,'Daten+Anleitung'!$D$73:$F$107,3,0)),"",VLOOKUP(A12,'Daten+Anleitung'!$D$73:$F$107,3,0))</f>
      </c>
      <c r="D12" s="40">
        <f>D11+1</f>
        <v>39853</v>
      </c>
      <c r="E12" s="41">
        <f>D12</f>
        <v>39853</v>
      </c>
      <c r="F12" s="44">
        <f>IF(ISNA(VLOOKUP(D12,'Daten+Anleitung'!$D$73:$F$107,3,0)),"",VLOOKUP(D12,'Daten+Anleitung'!$D$73:$F$107,3,0))</f>
      </c>
      <c r="G12" s="40">
        <f>G11+1</f>
        <v>39881</v>
      </c>
      <c r="H12" s="41">
        <f>G12</f>
        <v>39881</v>
      </c>
      <c r="I12" s="44">
        <f>IF(ISNA(VLOOKUP(G12,'Daten+Anleitung'!$D$73:$F$107,3,0)),"",VLOOKUP(G12,'Daten+Anleitung'!$D$73:$F$107,3,0))</f>
      </c>
      <c r="J12" s="40">
        <f>J11+1</f>
        <v>39912</v>
      </c>
      <c r="K12" s="41">
        <f>J12</f>
        <v>39912</v>
      </c>
      <c r="L12" s="44">
        <f>IF(ISNA(VLOOKUP(J12,'Daten+Anleitung'!$D$73:$F$107,3,0)),"",VLOOKUP(J12,'Daten+Anleitung'!$D$73:$F$107,3,0))</f>
      </c>
      <c r="M12" s="40">
        <f>M11+1</f>
        <v>39942</v>
      </c>
      <c r="N12" s="41">
        <f>M12</f>
        <v>39942</v>
      </c>
      <c r="O12" s="44">
        <f>IF(ISNA(VLOOKUP(M12,'Daten+Anleitung'!$D$73:$F$107,3,0)),"",VLOOKUP(M12,'Daten+Anleitung'!$D$73:$F$107,3,0))</f>
      </c>
      <c r="P12" s="40">
        <f>P11+1</f>
        <v>39973</v>
      </c>
      <c r="Q12" s="41">
        <f>P12</f>
        <v>39973</v>
      </c>
      <c r="R12" s="45">
        <f>IF(ISNA(VLOOKUP(P12,'Daten+Anleitung'!$D$73:$F$107,3,0)),"",VLOOKUP(P12,'Daten+Anleitung'!$D$73:$F$107,3,0))</f>
      </c>
      <c r="S12" s="40">
        <f>S11+1</f>
        <v>40003</v>
      </c>
      <c r="T12" s="41">
        <f>S12</f>
        <v>40003</v>
      </c>
      <c r="U12" s="44">
        <f>IF(ISNA(VLOOKUP(S12,'Daten+Anleitung'!$D$73:$F$107,3,0)),"",VLOOKUP(S12,'Daten+Anleitung'!$D$73:$F$107,3,0))</f>
      </c>
      <c r="V12" s="40">
        <f>V11+1</f>
        <v>40034</v>
      </c>
      <c r="W12" s="41">
        <f>V12</f>
        <v>40034</v>
      </c>
      <c r="X12" s="44">
        <f>IF(ISNA(VLOOKUP(V12,'Daten+Anleitung'!$D$73:$F$107,3,0)),"",VLOOKUP(V12,'Daten+Anleitung'!$D$73:$F$107,3,0))</f>
      </c>
      <c r="Y12" s="40">
        <f>Y11+1</f>
        <v>40065</v>
      </c>
      <c r="Z12" s="41">
        <f>Y12</f>
        <v>40065</v>
      </c>
      <c r="AA12" s="44">
        <f>IF(ISNA(VLOOKUP(Y12,'Daten+Anleitung'!$D$73:$F$107,3,0)),"",VLOOKUP(Y12,'Daten+Anleitung'!$D$73:$F$107,3,0))</f>
      </c>
      <c r="AB12" s="40">
        <f>AB11+1</f>
        <v>40095</v>
      </c>
      <c r="AC12" s="41">
        <f>AB12</f>
        <v>40095</v>
      </c>
      <c r="AD12" s="44">
        <f>IF(ISNA(VLOOKUP(AB12,'Daten+Anleitung'!$D$73:$F$107,3,0)),"",VLOOKUP(AB12,'Daten+Anleitung'!$D$73:$F$107,3,0))</f>
      </c>
      <c r="AE12" s="40">
        <f>AE11+1</f>
        <v>40126</v>
      </c>
      <c r="AF12" s="41">
        <f>AE12</f>
        <v>40126</v>
      </c>
      <c r="AG12" s="44">
        <f>IF(ISNA(VLOOKUP(AE12,'Daten+Anleitung'!$D$73:$F$107,3,0)),"",VLOOKUP(AE12,'Daten+Anleitung'!$D$73:$F$107,3,0))</f>
      </c>
      <c r="AH12" s="40">
        <f>AH11+1</f>
        <v>40156</v>
      </c>
      <c r="AI12" s="41">
        <f>AH12</f>
        <v>40156</v>
      </c>
      <c r="AJ12" s="45">
        <f>IF(ISNA(VLOOKUP(AH12,'Daten+Anleitung'!$D$73:$F$107,3,0)),"",VLOOKUP(AH12,'Daten+Anleitung'!$D$73:$F$107,3,0))</f>
      </c>
    </row>
    <row r="13" spans="1:36" s="28" customFormat="1" ht="12.75">
      <c r="A13" s="40">
        <f>A12+1</f>
        <v>39823</v>
      </c>
      <c r="B13" s="41">
        <f>A13</f>
        <v>39823</v>
      </c>
      <c r="C13" s="44">
        <f>IF(ISNA(VLOOKUP(A13,'Daten+Anleitung'!$D$73:$F$107,3,0)),"",VLOOKUP(A13,'Daten+Anleitung'!$D$73:$F$107,3,0))</f>
      </c>
      <c r="D13" s="40">
        <f>D12+1</f>
        <v>39854</v>
      </c>
      <c r="E13" s="41">
        <f>D13</f>
        <v>39854</v>
      </c>
      <c r="F13" s="44">
        <f>IF(ISNA(VLOOKUP(D13,'Daten+Anleitung'!$D$73:$F$107,3,0)),"",VLOOKUP(D13,'Daten+Anleitung'!$D$73:$F$107,3,0))</f>
      </c>
      <c r="G13" s="40">
        <f>G12+1</f>
        <v>39882</v>
      </c>
      <c r="H13" s="41">
        <f>G13</f>
        <v>39882</v>
      </c>
      <c r="I13" s="44">
        <f>IF(ISNA(VLOOKUP(G13,'Daten+Anleitung'!$D$73:$F$107,3,0)),"",VLOOKUP(G13,'Daten+Anleitung'!$D$73:$F$107,3,0))</f>
      </c>
      <c r="J13" s="40">
        <f>J12+1</f>
        <v>39913</v>
      </c>
      <c r="K13" s="41">
        <f>J13</f>
        <v>39913</v>
      </c>
      <c r="L13" s="44" t="str">
        <f>IF(ISNA(VLOOKUP(J13,'Daten+Anleitung'!$D$73:$F$107,3,0)),"",VLOOKUP(J13,'Daten+Anleitung'!$D$73:$F$107,3,0))</f>
        <v> Karfreitag</v>
      </c>
      <c r="M13" s="40">
        <f>M12+1</f>
        <v>39943</v>
      </c>
      <c r="N13" s="41">
        <f>M13</f>
        <v>39943</v>
      </c>
      <c r="O13" s="44" t="str">
        <f>IF(ISNA(VLOOKUP(M13,'Daten+Anleitung'!$D$73:$F$107,3,0)),"",VLOOKUP(M13,'Daten+Anleitung'!$D$73:$F$107,3,0))</f>
        <v> Muttertag</v>
      </c>
      <c r="P13" s="40">
        <f>P12+1</f>
        <v>39974</v>
      </c>
      <c r="Q13" s="41">
        <f>P13</f>
        <v>39974</v>
      </c>
      <c r="R13" s="45">
        <f>IF(ISNA(VLOOKUP(P13,'Daten+Anleitung'!$D$73:$F$107,3,0)),"",VLOOKUP(P13,'Daten+Anleitung'!$D$73:$F$107,3,0))</f>
      </c>
      <c r="S13" s="40">
        <f>S12+1</f>
        <v>40004</v>
      </c>
      <c r="T13" s="41">
        <f>S13</f>
        <v>40004</v>
      </c>
      <c r="U13" s="44">
        <f>IF(ISNA(VLOOKUP(S13,'Daten+Anleitung'!$D$73:$F$107,3,0)),"",VLOOKUP(S13,'Daten+Anleitung'!$D$73:$F$107,3,0))</f>
      </c>
      <c r="V13" s="40">
        <f>V12+1</f>
        <v>40035</v>
      </c>
      <c r="W13" s="41">
        <f>V13</f>
        <v>40035</v>
      </c>
      <c r="X13" s="44">
        <f>IF(ISNA(VLOOKUP(V13,'Daten+Anleitung'!$D$73:$F$107,3,0)),"",VLOOKUP(V13,'Daten+Anleitung'!$D$73:$F$107,3,0))</f>
      </c>
      <c r="Y13" s="40">
        <f>Y12+1</f>
        <v>40066</v>
      </c>
      <c r="Z13" s="41">
        <f>Y13</f>
        <v>40066</v>
      </c>
      <c r="AA13" s="44">
        <f>IF(ISNA(VLOOKUP(Y13,'Daten+Anleitung'!$D$73:$F$107,3,0)),"",VLOOKUP(Y13,'Daten+Anleitung'!$D$73:$F$107,3,0))</f>
      </c>
      <c r="AB13" s="40">
        <f>AB12+1</f>
        <v>40096</v>
      </c>
      <c r="AC13" s="41">
        <f>AB13</f>
        <v>40096</v>
      </c>
      <c r="AD13" s="44">
        <f>IF(ISNA(VLOOKUP(AB13,'Daten+Anleitung'!$D$73:$F$107,3,0)),"",VLOOKUP(AB13,'Daten+Anleitung'!$D$73:$F$107,3,0))</f>
      </c>
      <c r="AE13" s="40">
        <f>AE12+1</f>
        <v>40127</v>
      </c>
      <c r="AF13" s="41">
        <f>AE13</f>
        <v>40127</v>
      </c>
      <c r="AG13" s="44">
        <f>IF(ISNA(VLOOKUP(AE13,'Daten+Anleitung'!$D$73:$F$107,3,0)),"",VLOOKUP(AE13,'Daten+Anleitung'!$D$73:$F$107,3,0))</f>
      </c>
      <c r="AH13" s="40">
        <f>AH12+1</f>
        <v>40157</v>
      </c>
      <c r="AI13" s="41">
        <f>AH13</f>
        <v>40157</v>
      </c>
      <c r="AJ13" s="45">
        <f>IF(ISNA(VLOOKUP(AH13,'Daten+Anleitung'!$D$73:$F$107,3,0)),"",VLOOKUP(AH13,'Daten+Anleitung'!$D$73:$F$107,3,0))</f>
      </c>
    </row>
    <row r="14" spans="1:36" s="28" customFormat="1" ht="12.75">
      <c r="A14" s="40">
        <f>A13+1</f>
        <v>39824</v>
      </c>
      <c r="B14" s="41">
        <f>A14</f>
        <v>39824</v>
      </c>
      <c r="C14" s="44">
        <f>IF(ISNA(VLOOKUP(A14,'Daten+Anleitung'!$D$73:$F$107,3,0)),"",VLOOKUP(A14,'Daten+Anleitung'!$D$73:$F$107,3,0))</f>
      </c>
      <c r="D14" s="40">
        <f>D13+1</f>
        <v>39855</v>
      </c>
      <c r="E14" s="41">
        <f>D14</f>
        <v>39855</v>
      </c>
      <c r="F14" s="44">
        <f>IF(ISNA(VLOOKUP(D14,'Daten+Anleitung'!$D$73:$F$107,3,0)),"",VLOOKUP(D14,'Daten+Anleitung'!$D$73:$F$107,3,0))</f>
      </c>
      <c r="G14" s="40">
        <f>G13+1</f>
        <v>39883</v>
      </c>
      <c r="H14" s="41">
        <f>G14</f>
        <v>39883</v>
      </c>
      <c r="I14" s="44">
        <f>IF(ISNA(VLOOKUP(G14,'Daten+Anleitung'!$D$73:$F$107,3,0)),"",VLOOKUP(G14,'Daten+Anleitung'!$D$73:$F$107,3,0))</f>
      </c>
      <c r="J14" s="40">
        <f>J13+1</f>
        <v>39914</v>
      </c>
      <c r="K14" s="41">
        <f>J14</f>
        <v>39914</v>
      </c>
      <c r="L14" s="44">
        <f>IF(ISNA(VLOOKUP(J14,'Daten+Anleitung'!$D$73:$F$107,3,0)),"",VLOOKUP(J14,'Daten+Anleitung'!$D$73:$F$107,3,0))</f>
      </c>
      <c r="M14" s="40">
        <f>M13+1</f>
        <v>39944</v>
      </c>
      <c r="N14" s="41">
        <f>M14</f>
        <v>39944</v>
      </c>
      <c r="O14" s="44">
        <f>IF(ISNA(VLOOKUP(M14,'Daten+Anleitung'!$D$73:$F$107,3,0)),"",VLOOKUP(M14,'Daten+Anleitung'!$D$73:$F$107,3,0))</f>
      </c>
      <c r="P14" s="40">
        <f>P13+1</f>
        <v>39975</v>
      </c>
      <c r="Q14" s="41">
        <f>P14</f>
        <v>39975</v>
      </c>
      <c r="R14" s="45" t="str">
        <f>IF(ISNA(VLOOKUP(P14,'Daten+Anleitung'!$D$73:$F$107,3,0)),"",VLOOKUP(P14,'Daten+Anleitung'!$D$73:$F$107,3,0))</f>
        <v> Fronleichnam</v>
      </c>
      <c r="S14" s="40">
        <f>S13+1</f>
        <v>40005</v>
      </c>
      <c r="T14" s="41">
        <f>S14</f>
        <v>40005</v>
      </c>
      <c r="U14" s="44">
        <f>IF(ISNA(VLOOKUP(S14,'Daten+Anleitung'!$D$73:$F$107,3,0)),"",VLOOKUP(S14,'Daten+Anleitung'!$D$73:$F$107,3,0))</f>
      </c>
      <c r="V14" s="40">
        <f>V13+1</f>
        <v>40036</v>
      </c>
      <c r="W14" s="41">
        <f>V14</f>
        <v>40036</v>
      </c>
      <c r="X14" s="44">
        <f>IF(ISNA(VLOOKUP(V14,'Daten+Anleitung'!$D$73:$F$107,3,0)),"",VLOOKUP(V14,'Daten+Anleitung'!$D$73:$F$107,3,0))</f>
      </c>
      <c r="Y14" s="40">
        <f>Y13+1</f>
        <v>40067</v>
      </c>
      <c r="Z14" s="41">
        <f>Y14</f>
        <v>40067</v>
      </c>
      <c r="AA14" s="44">
        <f>IF(ISNA(VLOOKUP(Y14,'Daten+Anleitung'!$D$73:$F$107,3,0)),"",VLOOKUP(Y14,'Daten+Anleitung'!$D$73:$F$107,3,0))</f>
      </c>
      <c r="AB14" s="40">
        <f>AB13+1</f>
        <v>40097</v>
      </c>
      <c r="AC14" s="41">
        <f>AB14</f>
        <v>40097</v>
      </c>
      <c r="AD14" s="44">
        <f>IF(ISNA(VLOOKUP(AB14,'Daten+Anleitung'!$D$73:$F$107,3,0)),"",VLOOKUP(AB14,'Daten+Anleitung'!$D$73:$F$107,3,0))</f>
      </c>
      <c r="AE14" s="40">
        <f>AE13+1</f>
        <v>40128</v>
      </c>
      <c r="AF14" s="41">
        <f>AE14</f>
        <v>40128</v>
      </c>
      <c r="AG14" s="44">
        <f>IF(ISNA(VLOOKUP(AE14,'Daten+Anleitung'!$D$73:$F$107,3,0)),"",VLOOKUP(AE14,'Daten+Anleitung'!$D$73:$F$107,3,0))</f>
      </c>
      <c r="AH14" s="40">
        <f>AH13+1</f>
        <v>40158</v>
      </c>
      <c r="AI14" s="41">
        <f>AH14</f>
        <v>40158</v>
      </c>
      <c r="AJ14" s="45">
        <f>IF(ISNA(VLOOKUP(AH14,'Daten+Anleitung'!$D$73:$F$107,3,0)),"",VLOOKUP(AH14,'Daten+Anleitung'!$D$73:$F$107,3,0))</f>
      </c>
    </row>
    <row r="15" spans="1:36" s="28" customFormat="1" ht="12.75">
      <c r="A15" s="40">
        <f>A14+1</f>
        <v>39825</v>
      </c>
      <c r="B15" s="41">
        <f>A15</f>
        <v>39825</v>
      </c>
      <c r="C15" s="44">
        <f>IF(ISNA(VLOOKUP(A15,'Daten+Anleitung'!$D$73:$F$107,3,0)),"",VLOOKUP(A15,'Daten+Anleitung'!$D$73:$F$107,3,0))</f>
      </c>
      <c r="D15" s="40">
        <f>D14+1</f>
        <v>39856</v>
      </c>
      <c r="E15" s="41">
        <f>D15</f>
        <v>39856</v>
      </c>
      <c r="F15" s="44">
        <f>IF(ISNA(VLOOKUP(D15,'Daten+Anleitung'!$D$73:$F$107,3,0)),"",VLOOKUP(D15,'Daten+Anleitung'!$D$73:$F$107,3,0))</f>
      </c>
      <c r="G15" s="40">
        <f>G14+1</f>
        <v>39884</v>
      </c>
      <c r="H15" s="41">
        <f>G15</f>
        <v>39884</v>
      </c>
      <c r="I15" s="44">
        <f>IF(ISNA(VLOOKUP(G15,'Daten+Anleitung'!$D$73:$F$107,3,0)),"",VLOOKUP(G15,'Daten+Anleitung'!$D$73:$F$107,3,0))</f>
      </c>
      <c r="J15" s="40">
        <f>J14+1</f>
        <v>39915</v>
      </c>
      <c r="K15" s="41">
        <f>J15</f>
        <v>39915</v>
      </c>
      <c r="L15" s="44" t="str">
        <f>IF(ISNA(VLOOKUP(J15,'Daten+Anleitung'!$D$73:$F$107,3,0)),"",VLOOKUP(J15,'Daten+Anleitung'!$D$73:$F$107,3,0))</f>
        <v> Ostern</v>
      </c>
      <c r="M15" s="40">
        <f>M14+1</f>
        <v>39945</v>
      </c>
      <c r="N15" s="41">
        <f>M15</f>
        <v>39945</v>
      </c>
      <c r="O15" s="44">
        <f>IF(ISNA(VLOOKUP(M15,'Daten+Anleitung'!$D$73:$F$107,3,0)),"",VLOOKUP(M15,'Daten+Anleitung'!$D$73:$F$107,3,0))</f>
      </c>
      <c r="P15" s="40">
        <f>P14+1</f>
        <v>39976</v>
      </c>
      <c r="Q15" s="41">
        <f>P15</f>
        <v>39976</v>
      </c>
      <c r="R15" s="45">
        <f>IF(ISNA(VLOOKUP(P15,'Daten+Anleitung'!$D$73:$F$107,3,0)),"",VLOOKUP(P15,'Daten+Anleitung'!$D$73:$F$107,3,0))</f>
      </c>
      <c r="S15" s="40">
        <f>S14+1</f>
        <v>40006</v>
      </c>
      <c r="T15" s="41">
        <f>S15</f>
        <v>40006</v>
      </c>
      <c r="U15" s="44">
        <f>IF(ISNA(VLOOKUP(S15,'Daten+Anleitung'!$D$73:$F$107,3,0)),"",VLOOKUP(S15,'Daten+Anleitung'!$D$73:$F$107,3,0))</f>
      </c>
      <c r="V15" s="40">
        <f>V14+1</f>
        <v>40037</v>
      </c>
      <c r="W15" s="41">
        <f>V15</f>
        <v>40037</v>
      </c>
      <c r="X15" s="44">
        <f>IF(ISNA(VLOOKUP(V15,'Daten+Anleitung'!$D$73:$F$107,3,0)),"",VLOOKUP(V15,'Daten+Anleitung'!$D$73:$F$107,3,0))</f>
      </c>
      <c r="Y15" s="40">
        <f>Y14+1</f>
        <v>40068</v>
      </c>
      <c r="Z15" s="41">
        <f>Y15</f>
        <v>40068</v>
      </c>
      <c r="AA15" s="44">
        <f>IF(ISNA(VLOOKUP(Y15,'Daten+Anleitung'!$D$73:$F$107,3,0)),"",VLOOKUP(Y15,'Daten+Anleitung'!$D$73:$F$107,3,0))</f>
      </c>
      <c r="AB15" s="40">
        <f>AB14+1</f>
        <v>40098</v>
      </c>
      <c r="AC15" s="41">
        <f>AB15</f>
        <v>40098</v>
      </c>
      <c r="AD15" s="44">
        <f>IF(ISNA(VLOOKUP(AB15,'Daten+Anleitung'!$D$73:$F$107,3,0)),"",VLOOKUP(AB15,'Daten+Anleitung'!$D$73:$F$107,3,0))</f>
      </c>
      <c r="AE15" s="40">
        <f>AE14+1</f>
        <v>40129</v>
      </c>
      <c r="AF15" s="41">
        <f>AE15</f>
        <v>40129</v>
      </c>
      <c r="AG15" s="44">
        <f>IF(ISNA(VLOOKUP(AE15,'Daten+Anleitung'!$D$73:$F$107,3,0)),"",VLOOKUP(AE15,'Daten+Anleitung'!$D$73:$F$107,3,0))</f>
      </c>
      <c r="AH15" s="40">
        <f>AH14+1</f>
        <v>40159</v>
      </c>
      <c r="AI15" s="41">
        <f>AH15</f>
        <v>40159</v>
      </c>
      <c r="AJ15" s="45">
        <f>IF(ISNA(VLOOKUP(AH15,'Daten+Anleitung'!$D$73:$F$107,3,0)),"",VLOOKUP(AH15,'Daten+Anleitung'!$D$73:$F$107,3,0))</f>
      </c>
    </row>
    <row r="16" spans="1:36" s="28" customFormat="1" ht="12.75">
      <c r="A16" s="40">
        <f>A15+1</f>
        <v>39826</v>
      </c>
      <c r="B16" s="41">
        <f>A16</f>
        <v>39826</v>
      </c>
      <c r="C16" s="44">
        <f>IF(ISNA(VLOOKUP(A16,'Daten+Anleitung'!$D$73:$F$107,3,0)),"",VLOOKUP(A16,'Daten+Anleitung'!$D$73:$F$107,3,0))</f>
      </c>
      <c r="D16" s="40">
        <f>D15+1</f>
        <v>39857</v>
      </c>
      <c r="E16" s="41">
        <f>D16</f>
        <v>39857</v>
      </c>
      <c r="F16" s="44">
        <f>IF(ISNA(VLOOKUP(D16,'Daten+Anleitung'!$D$73:$F$107,3,0)),"",VLOOKUP(D16,'Daten+Anleitung'!$D$73:$F$107,3,0))</f>
      </c>
      <c r="G16" s="40">
        <f>G15+1</f>
        <v>39885</v>
      </c>
      <c r="H16" s="41">
        <f>G16</f>
        <v>39885</v>
      </c>
      <c r="I16" s="44">
        <f>IF(ISNA(VLOOKUP(G16,'Daten+Anleitung'!$D$73:$F$107,3,0)),"",VLOOKUP(G16,'Daten+Anleitung'!$D$73:$F$107,3,0))</f>
      </c>
      <c r="J16" s="40">
        <f>J15+1</f>
        <v>39916</v>
      </c>
      <c r="K16" s="41">
        <f>J16</f>
        <v>39916</v>
      </c>
      <c r="L16" s="44" t="str">
        <f>IF(ISNA(VLOOKUP(J16,'Daten+Anleitung'!$D$73:$F$107,3,0)),"",VLOOKUP(J16,'Daten+Anleitung'!$D$73:$F$107,3,0))</f>
        <v> Ostermontag</v>
      </c>
      <c r="M16" s="40">
        <f>M15+1</f>
        <v>39946</v>
      </c>
      <c r="N16" s="41">
        <f>M16</f>
        <v>39946</v>
      </c>
      <c r="O16" s="44">
        <f>IF(ISNA(VLOOKUP(M16,'Daten+Anleitung'!$D$73:$F$107,3,0)),"",VLOOKUP(M16,'Daten+Anleitung'!$D$73:$F$107,3,0))</f>
      </c>
      <c r="P16" s="40">
        <f>P15+1</f>
        <v>39977</v>
      </c>
      <c r="Q16" s="41">
        <f>P16</f>
        <v>39977</v>
      </c>
      <c r="R16" s="45">
        <f>IF(ISNA(VLOOKUP(P16,'Daten+Anleitung'!$D$73:$F$107,3,0)),"",VLOOKUP(P16,'Daten+Anleitung'!$D$73:$F$107,3,0))</f>
      </c>
      <c r="S16" s="40">
        <f>S15+1</f>
        <v>40007</v>
      </c>
      <c r="T16" s="41">
        <f>S16</f>
        <v>40007</v>
      </c>
      <c r="U16" s="44">
        <f>IF(ISNA(VLOOKUP(S16,'Daten+Anleitung'!$D$73:$F$107,3,0)),"",VLOOKUP(S16,'Daten+Anleitung'!$D$73:$F$107,3,0))</f>
      </c>
      <c r="V16" s="40">
        <f>V15+1</f>
        <v>40038</v>
      </c>
      <c r="W16" s="41">
        <f>V16</f>
        <v>40038</v>
      </c>
      <c r="X16" s="44">
        <f>IF(ISNA(VLOOKUP(V16,'Daten+Anleitung'!$D$73:$F$107,3,0)),"",VLOOKUP(V16,'Daten+Anleitung'!$D$73:$F$107,3,0))</f>
      </c>
      <c r="Y16" s="40">
        <f>Y15+1</f>
        <v>40069</v>
      </c>
      <c r="Z16" s="41">
        <f>Y16</f>
        <v>40069</v>
      </c>
      <c r="AA16" s="44">
        <f>IF(ISNA(VLOOKUP(Y16,'Daten+Anleitung'!$D$73:$F$107,3,0)),"",VLOOKUP(Y16,'Daten+Anleitung'!$D$73:$F$107,3,0))</f>
      </c>
      <c r="AB16" s="40">
        <f>AB15+1</f>
        <v>40099</v>
      </c>
      <c r="AC16" s="41">
        <f>AB16</f>
        <v>40099</v>
      </c>
      <c r="AD16" s="44">
        <f>IF(ISNA(VLOOKUP(AB16,'Daten+Anleitung'!$D$73:$F$107,3,0)),"",VLOOKUP(AB16,'Daten+Anleitung'!$D$73:$F$107,3,0))</f>
      </c>
      <c r="AE16" s="40">
        <f>AE15+1</f>
        <v>40130</v>
      </c>
      <c r="AF16" s="41">
        <f>AE16</f>
        <v>40130</v>
      </c>
      <c r="AG16" s="44">
        <f>IF(ISNA(VLOOKUP(AE16,'Daten+Anleitung'!$D$73:$F$107,3,0)),"",VLOOKUP(AE16,'Daten+Anleitung'!$D$73:$F$107,3,0))</f>
      </c>
      <c r="AH16" s="40">
        <f>AH15+1</f>
        <v>40160</v>
      </c>
      <c r="AI16" s="41">
        <f>AH16</f>
        <v>40160</v>
      </c>
      <c r="AJ16" s="45">
        <f>IF(ISNA(VLOOKUP(AH16,'Daten+Anleitung'!$D$73:$F$107,3,0)),"",VLOOKUP(AH16,'Daten+Anleitung'!$D$73:$F$107,3,0))</f>
      </c>
    </row>
    <row r="17" spans="1:36" s="28" customFormat="1" ht="12.75">
      <c r="A17" s="40">
        <f>A16+1</f>
        <v>39827</v>
      </c>
      <c r="B17" s="41">
        <f>A17</f>
        <v>39827</v>
      </c>
      <c r="C17" s="44">
        <f>IF(ISNA(VLOOKUP(A17,'Daten+Anleitung'!$D$73:$F$107,3,0)),"",VLOOKUP(A17,'Daten+Anleitung'!$D$73:$F$107,3,0))</f>
      </c>
      <c r="D17" s="40">
        <f>D16+1</f>
        <v>39858</v>
      </c>
      <c r="E17" s="41">
        <f>D17</f>
        <v>39858</v>
      </c>
      <c r="F17" s="44">
        <f>IF(ISNA(VLOOKUP(D17,'Daten+Anleitung'!$D$73:$F$107,3,0)),"",VLOOKUP(D17,'Daten+Anleitung'!$D$73:$F$107,3,0))</f>
      </c>
      <c r="G17" s="40">
        <f>G16+1</f>
        <v>39886</v>
      </c>
      <c r="H17" s="41">
        <f>G17</f>
        <v>39886</v>
      </c>
      <c r="I17" s="44">
        <f>IF(ISNA(VLOOKUP(G17,'Daten+Anleitung'!$D$73:$F$107,3,0)),"",VLOOKUP(G17,'Daten+Anleitung'!$D$73:$F$107,3,0))</f>
      </c>
      <c r="J17" s="40">
        <f>J16+1</f>
        <v>39917</v>
      </c>
      <c r="K17" s="41">
        <f>J17</f>
        <v>39917</v>
      </c>
      <c r="L17" s="44">
        <f>IF(ISNA(VLOOKUP(J17,'Daten+Anleitung'!$D$73:$F$107,3,0)),"",VLOOKUP(J17,'Daten+Anleitung'!$D$73:$F$107,3,0))</f>
      </c>
      <c r="M17" s="40">
        <f>M16+1</f>
        <v>39947</v>
      </c>
      <c r="N17" s="41">
        <f>M17</f>
        <v>39947</v>
      </c>
      <c r="O17" s="44">
        <f>IF(ISNA(VLOOKUP(M17,'Daten+Anleitung'!$D$73:$F$107,3,0)),"",VLOOKUP(M17,'Daten+Anleitung'!$D$73:$F$107,3,0))</f>
      </c>
      <c r="P17" s="40">
        <f>P16+1</f>
        <v>39978</v>
      </c>
      <c r="Q17" s="41">
        <f>P17</f>
        <v>39978</v>
      </c>
      <c r="R17" s="45">
        <f>IF(ISNA(VLOOKUP(P17,'Daten+Anleitung'!$D$73:$F$107,3,0)),"",VLOOKUP(P17,'Daten+Anleitung'!$D$73:$F$107,3,0))</f>
      </c>
      <c r="S17" s="40">
        <f>S16+1</f>
        <v>40008</v>
      </c>
      <c r="T17" s="41">
        <f>S17</f>
        <v>40008</v>
      </c>
      <c r="U17" s="44">
        <f>IF(ISNA(VLOOKUP(S17,'Daten+Anleitung'!$D$73:$F$107,3,0)),"",VLOOKUP(S17,'Daten+Anleitung'!$D$73:$F$107,3,0))</f>
      </c>
      <c r="V17" s="40">
        <f>V16+1</f>
        <v>40039</v>
      </c>
      <c r="W17" s="41">
        <f>V17</f>
        <v>40039</v>
      </c>
      <c r="X17" s="44">
        <f>IF(ISNA(VLOOKUP(V17,'Daten+Anleitung'!$D$73:$F$107,3,0)),"",VLOOKUP(V17,'Daten+Anleitung'!$D$73:$F$107,3,0))</f>
      </c>
      <c r="Y17" s="40">
        <f>Y16+1</f>
        <v>40070</v>
      </c>
      <c r="Z17" s="41">
        <f>Y17</f>
        <v>40070</v>
      </c>
      <c r="AA17" s="44">
        <f>IF(ISNA(VLOOKUP(Y17,'Daten+Anleitung'!$D$73:$F$107,3,0)),"",VLOOKUP(Y17,'Daten+Anleitung'!$D$73:$F$107,3,0))</f>
      </c>
      <c r="AB17" s="40">
        <f>AB16+1</f>
        <v>40100</v>
      </c>
      <c r="AC17" s="41">
        <f>AB17</f>
        <v>40100</v>
      </c>
      <c r="AD17" s="44">
        <f>IF(ISNA(VLOOKUP(AB17,'Daten+Anleitung'!$D$73:$F$107,3,0)),"",VLOOKUP(AB17,'Daten+Anleitung'!$D$73:$F$107,3,0))</f>
      </c>
      <c r="AE17" s="40">
        <f>AE16+1</f>
        <v>40131</v>
      </c>
      <c r="AF17" s="41">
        <f>AE17</f>
        <v>40131</v>
      </c>
      <c r="AG17" s="44">
        <f>IF(ISNA(VLOOKUP(AE17,'Daten+Anleitung'!$D$73:$F$107,3,0)),"",VLOOKUP(AE17,'Daten+Anleitung'!$D$73:$F$107,3,0))</f>
      </c>
      <c r="AH17" s="40">
        <f>AH16+1</f>
        <v>40161</v>
      </c>
      <c r="AI17" s="41">
        <f>AH17</f>
        <v>40161</v>
      </c>
      <c r="AJ17" s="45">
        <f>IF(ISNA(VLOOKUP(AH17,'Daten+Anleitung'!$D$73:$F$107,3,0)),"",VLOOKUP(AH17,'Daten+Anleitung'!$D$73:$F$107,3,0))</f>
      </c>
    </row>
    <row r="18" spans="1:36" s="28" customFormat="1" ht="12.75">
      <c r="A18" s="40">
        <f>A17+1</f>
        <v>39828</v>
      </c>
      <c r="B18" s="41">
        <f>A18</f>
        <v>39828</v>
      </c>
      <c r="C18" s="44">
        <f>IF(ISNA(VLOOKUP(A18,'Daten+Anleitung'!$D$73:$F$107,3,0)),"",VLOOKUP(A18,'Daten+Anleitung'!$D$73:$F$107,3,0))</f>
      </c>
      <c r="D18" s="40">
        <f>D17+1</f>
        <v>39859</v>
      </c>
      <c r="E18" s="41">
        <f>D18</f>
        <v>39859</v>
      </c>
      <c r="F18" s="44">
        <f>IF(ISNA(VLOOKUP(D18,'Daten+Anleitung'!$D$73:$F$107,3,0)),"",VLOOKUP(D18,'Daten+Anleitung'!$D$73:$F$107,3,0))</f>
      </c>
      <c r="G18" s="40">
        <f>G17+1</f>
        <v>39887</v>
      </c>
      <c r="H18" s="41">
        <f>G18</f>
        <v>39887</v>
      </c>
      <c r="I18" s="44">
        <f>IF(ISNA(VLOOKUP(G18,'Daten+Anleitung'!$D$73:$F$107,3,0)),"",VLOOKUP(G18,'Daten+Anleitung'!$D$73:$F$107,3,0))</f>
      </c>
      <c r="J18" s="40">
        <f>J17+1</f>
        <v>39918</v>
      </c>
      <c r="K18" s="41">
        <f>J18</f>
        <v>39918</v>
      </c>
      <c r="L18" s="44">
        <f>IF(ISNA(VLOOKUP(J18,'Daten+Anleitung'!$D$73:$F$107,3,0)),"",VLOOKUP(J18,'Daten+Anleitung'!$D$73:$F$107,3,0))</f>
      </c>
      <c r="M18" s="40">
        <f>M17+1</f>
        <v>39948</v>
      </c>
      <c r="N18" s="41">
        <f>M18</f>
        <v>39948</v>
      </c>
      <c r="O18" s="44">
        <f>IF(ISNA(VLOOKUP(M18,'Daten+Anleitung'!$D$73:$F$107,3,0)),"",VLOOKUP(M18,'Daten+Anleitung'!$D$73:$F$107,3,0))</f>
      </c>
      <c r="P18" s="40">
        <f>P17+1</f>
        <v>39979</v>
      </c>
      <c r="Q18" s="41">
        <f>P18</f>
        <v>39979</v>
      </c>
      <c r="R18" s="45">
        <f>IF(ISNA(VLOOKUP(P18,'Daten+Anleitung'!$D$73:$F$107,3,0)),"",VLOOKUP(P18,'Daten+Anleitung'!$D$73:$F$107,3,0))</f>
      </c>
      <c r="S18" s="40">
        <f>S17+1</f>
        <v>40009</v>
      </c>
      <c r="T18" s="41">
        <f>S18</f>
        <v>40009</v>
      </c>
      <c r="U18" s="44">
        <f>IF(ISNA(VLOOKUP(S18,'Daten+Anleitung'!$D$73:$F$107,3,0)),"",VLOOKUP(S18,'Daten+Anleitung'!$D$73:$F$107,3,0))</f>
      </c>
      <c r="V18" s="40">
        <f>V17+1</f>
        <v>40040</v>
      </c>
      <c r="W18" s="41">
        <f>V18</f>
        <v>40040</v>
      </c>
      <c r="X18" s="44">
        <f>IF(ISNA(VLOOKUP(V18,'Daten+Anleitung'!$D$73:$F$107,3,0)),"",VLOOKUP(V18,'Daten+Anleitung'!$D$73:$F$107,3,0))</f>
      </c>
      <c r="Y18" s="40">
        <f>Y17+1</f>
        <v>40071</v>
      </c>
      <c r="Z18" s="41">
        <f>Y18</f>
        <v>40071</v>
      </c>
      <c r="AA18" s="44">
        <f>IF(ISNA(VLOOKUP(Y18,'Daten+Anleitung'!$D$73:$F$107,3,0)),"",VLOOKUP(Y18,'Daten+Anleitung'!$D$73:$F$107,3,0))</f>
      </c>
      <c r="AB18" s="40">
        <f>AB17+1</f>
        <v>40101</v>
      </c>
      <c r="AC18" s="41">
        <f>AB18</f>
        <v>40101</v>
      </c>
      <c r="AD18" s="44">
        <f>IF(ISNA(VLOOKUP(AB18,'Daten+Anleitung'!$D$73:$F$107,3,0)),"",VLOOKUP(AB18,'Daten+Anleitung'!$D$73:$F$107,3,0))</f>
      </c>
      <c r="AE18" s="40">
        <f>AE17+1</f>
        <v>40132</v>
      </c>
      <c r="AF18" s="41">
        <f>AE18</f>
        <v>40132</v>
      </c>
      <c r="AG18" s="44">
        <f>IF(ISNA(VLOOKUP(AE18,'Daten+Anleitung'!$D$73:$F$107,3,0)),"",VLOOKUP(AE18,'Daten+Anleitung'!$D$73:$F$107,3,0))</f>
      </c>
      <c r="AH18" s="40">
        <f>AH17+1</f>
        <v>40162</v>
      </c>
      <c r="AI18" s="41">
        <f>AH18</f>
        <v>40162</v>
      </c>
      <c r="AJ18" s="45">
        <f>IF(ISNA(VLOOKUP(AH18,'Daten+Anleitung'!$D$73:$F$107,3,0)),"",VLOOKUP(AH18,'Daten+Anleitung'!$D$73:$F$107,3,0))</f>
      </c>
    </row>
    <row r="19" spans="1:36" s="28" customFormat="1" ht="12.75">
      <c r="A19" s="40">
        <f>A18+1</f>
        <v>39829</v>
      </c>
      <c r="B19" s="41">
        <f>A19</f>
        <v>39829</v>
      </c>
      <c r="C19" s="44">
        <f>IF(ISNA(VLOOKUP(A19,'Daten+Anleitung'!$D$73:$F$107,3,0)),"",VLOOKUP(A19,'Daten+Anleitung'!$D$73:$F$107,3,0))</f>
      </c>
      <c r="D19" s="40">
        <f>D18+1</f>
        <v>39860</v>
      </c>
      <c r="E19" s="41">
        <f>D19</f>
        <v>39860</v>
      </c>
      <c r="F19" s="44">
        <f>IF(ISNA(VLOOKUP(D19,'Daten+Anleitung'!$D$73:$F$107,3,0)),"",VLOOKUP(D19,'Daten+Anleitung'!$D$73:$F$107,3,0))</f>
      </c>
      <c r="G19" s="40">
        <f>G18+1</f>
        <v>39888</v>
      </c>
      <c r="H19" s="41">
        <f>G19</f>
        <v>39888</v>
      </c>
      <c r="I19" s="44">
        <f>IF(ISNA(VLOOKUP(G19,'Daten+Anleitung'!$D$73:$F$107,3,0)),"",VLOOKUP(G19,'Daten+Anleitung'!$D$73:$F$107,3,0))</f>
      </c>
      <c r="J19" s="40">
        <f>J18+1</f>
        <v>39919</v>
      </c>
      <c r="K19" s="41">
        <f>J19</f>
        <v>39919</v>
      </c>
      <c r="L19" s="44">
        <f>IF(ISNA(VLOOKUP(J19,'Daten+Anleitung'!$D$73:$F$107,3,0)),"",VLOOKUP(J19,'Daten+Anleitung'!$D$73:$F$107,3,0))</f>
      </c>
      <c r="M19" s="40">
        <f>M18+1</f>
        <v>39949</v>
      </c>
      <c r="N19" s="41">
        <f>M19</f>
        <v>39949</v>
      </c>
      <c r="O19" s="44">
        <f>IF(ISNA(VLOOKUP(M19,'Daten+Anleitung'!$D$73:$F$107,3,0)),"",VLOOKUP(M19,'Daten+Anleitung'!$D$73:$F$107,3,0))</f>
      </c>
      <c r="P19" s="40">
        <f>P18+1</f>
        <v>39980</v>
      </c>
      <c r="Q19" s="41">
        <f>P19</f>
        <v>39980</v>
      </c>
      <c r="R19" s="45">
        <f>IF(ISNA(VLOOKUP(P19,'Daten+Anleitung'!$D$73:$F$107,3,0)),"",VLOOKUP(P19,'Daten+Anleitung'!$D$73:$F$107,3,0))</f>
      </c>
      <c r="S19" s="40">
        <f>S18+1</f>
        <v>40010</v>
      </c>
      <c r="T19" s="41">
        <f>S19</f>
        <v>40010</v>
      </c>
      <c r="U19" s="44">
        <f>IF(ISNA(VLOOKUP(S19,'Daten+Anleitung'!$D$73:$F$107,3,0)),"",VLOOKUP(S19,'Daten+Anleitung'!$D$73:$F$107,3,0))</f>
      </c>
      <c r="V19" s="40">
        <f>V18+1</f>
        <v>40041</v>
      </c>
      <c r="W19" s="41">
        <f>V19</f>
        <v>40041</v>
      </c>
      <c r="X19" s="44">
        <f>IF(ISNA(VLOOKUP(V19,'Daten+Anleitung'!$D$73:$F$107,3,0)),"",VLOOKUP(V19,'Daten+Anleitung'!$D$73:$F$107,3,0))</f>
      </c>
      <c r="Y19" s="40">
        <f>Y18+1</f>
        <v>40072</v>
      </c>
      <c r="Z19" s="41">
        <f>Y19</f>
        <v>40072</v>
      </c>
      <c r="AA19" s="44">
        <f>IF(ISNA(VLOOKUP(Y19,'Daten+Anleitung'!$D$73:$F$107,3,0)),"",VLOOKUP(Y19,'Daten+Anleitung'!$D$73:$F$107,3,0))</f>
      </c>
      <c r="AB19" s="40">
        <f>AB18+1</f>
        <v>40102</v>
      </c>
      <c r="AC19" s="41">
        <f>AB19</f>
        <v>40102</v>
      </c>
      <c r="AD19" s="44">
        <f>IF(ISNA(VLOOKUP(AB19,'Daten+Anleitung'!$D$73:$F$107,3,0)),"",VLOOKUP(AB19,'Daten+Anleitung'!$D$73:$F$107,3,0))</f>
      </c>
      <c r="AE19" s="40">
        <f>AE18+1</f>
        <v>40133</v>
      </c>
      <c r="AF19" s="41">
        <f>AE19</f>
        <v>40133</v>
      </c>
      <c r="AG19" s="44">
        <f>IF(ISNA(VLOOKUP(AE19,'Daten+Anleitung'!$D$73:$F$107,3,0)),"",VLOOKUP(AE19,'Daten+Anleitung'!$D$73:$F$107,3,0))</f>
      </c>
      <c r="AH19" s="40">
        <f>AH18+1</f>
        <v>40163</v>
      </c>
      <c r="AI19" s="41">
        <f>AH19</f>
        <v>40163</v>
      </c>
      <c r="AJ19" s="45">
        <f>IF(ISNA(VLOOKUP(AH19,'Daten+Anleitung'!$D$73:$F$107,3,0)),"",VLOOKUP(AH19,'Daten+Anleitung'!$D$73:$F$107,3,0))</f>
      </c>
    </row>
    <row r="20" spans="1:36" s="28" customFormat="1" ht="12.75">
      <c r="A20" s="40">
        <f>A19+1</f>
        <v>39830</v>
      </c>
      <c r="B20" s="41">
        <f>A20</f>
        <v>39830</v>
      </c>
      <c r="C20" s="44">
        <f>IF(ISNA(VLOOKUP(A20,'Daten+Anleitung'!$D$73:$F$107,3,0)),"",VLOOKUP(A20,'Daten+Anleitung'!$D$73:$F$107,3,0))</f>
      </c>
      <c r="D20" s="40">
        <f>D19+1</f>
        <v>39861</v>
      </c>
      <c r="E20" s="41">
        <f>D20</f>
        <v>39861</v>
      </c>
      <c r="F20" s="44">
        <f>IF(ISNA(VLOOKUP(D20,'Daten+Anleitung'!$D$73:$F$107,3,0)),"",VLOOKUP(D20,'Daten+Anleitung'!$D$73:$F$107,3,0))</f>
      </c>
      <c r="G20" s="40">
        <f>G19+1</f>
        <v>39889</v>
      </c>
      <c r="H20" s="41">
        <f>G20</f>
        <v>39889</v>
      </c>
      <c r="I20" s="44">
        <f>IF(ISNA(VLOOKUP(G20,'Daten+Anleitung'!$D$73:$F$107,3,0)),"",VLOOKUP(G20,'Daten+Anleitung'!$D$73:$F$107,3,0))</f>
      </c>
      <c r="J20" s="40">
        <f>J19+1</f>
        <v>39920</v>
      </c>
      <c r="K20" s="41">
        <f>J20</f>
        <v>39920</v>
      </c>
      <c r="L20" s="44">
        <f>IF(ISNA(VLOOKUP(J20,'Daten+Anleitung'!$D$73:$F$107,3,0)),"",VLOOKUP(J20,'Daten+Anleitung'!$D$73:$F$107,3,0))</f>
      </c>
      <c r="M20" s="40">
        <f>M19+1</f>
        <v>39950</v>
      </c>
      <c r="N20" s="41">
        <f>M20</f>
        <v>39950</v>
      </c>
      <c r="O20" s="44">
        <f>IF(ISNA(VLOOKUP(M20,'Daten+Anleitung'!$D$73:$F$107,3,0)),"",VLOOKUP(M20,'Daten+Anleitung'!$D$73:$F$107,3,0))</f>
      </c>
      <c r="P20" s="40">
        <f>P19+1</f>
        <v>39981</v>
      </c>
      <c r="Q20" s="41">
        <f>P20</f>
        <v>39981</v>
      </c>
      <c r="R20" s="45">
        <f>IF(ISNA(VLOOKUP(P20,'Daten+Anleitung'!$D$73:$F$107,3,0)),"",VLOOKUP(P20,'Daten+Anleitung'!$D$73:$F$107,3,0))</f>
      </c>
      <c r="S20" s="40">
        <f>S19+1</f>
        <v>40011</v>
      </c>
      <c r="T20" s="41">
        <f>S20</f>
        <v>40011</v>
      </c>
      <c r="U20" s="44">
        <f>IF(ISNA(VLOOKUP(S20,'Daten+Anleitung'!$D$73:$F$107,3,0)),"",VLOOKUP(S20,'Daten+Anleitung'!$D$73:$F$107,3,0))</f>
      </c>
      <c r="V20" s="40">
        <f>V19+1</f>
        <v>40042</v>
      </c>
      <c r="W20" s="41">
        <f>V20</f>
        <v>40042</v>
      </c>
      <c r="X20" s="44">
        <f>IF(ISNA(VLOOKUP(V20,'Daten+Anleitung'!$D$73:$F$107,3,0)),"",VLOOKUP(V20,'Daten+Anleitung'!$D$73:$F$107,3,0))</f>
      </c>
      <c r="Y20" s="40">
        <f>Y19+1</f>
        <v>40073</v>
      </c>
      <c r="Z20" s="41">
        <f>Y20</f>
        <v>40073</v>
      </c>
      <c r="AA20" s="44">
        <f>IF(ISNA(VLOOKUP(Y20,'Daten+Anleitung'!$D$73:$F$107,3,0)),"",VLOOKUP(Y20,'Daten+Anleitung'!$D$73:$F$107,3,0))</f>
      </c>
      <c r="AB20" s="40">
        <f>AB19+1</f>
        <v>40103</v>
      </c>
      <c r="AC20" s="41">
        <f>AB20</f>
        <v>40103</v>
      </c>
      <c r="AD20" s="44">
        <f>IF(ISNA(VLOOKUP(AB20,'Daten+Anleitung'!$D$73:$F$107,3,0)),"",VLOOKUP(AB20,'Daten+Anleitung'!$D$73:$F$107,3,0))</f>
      </c>
      <c r="AE20" s="40">
        <f>AE19+1</f>
        <v>40134</v>
      </c>
      <c r="AF20" s="41">
        <f>AE20</f>
        <v>40134</v>
      </c>
      <c r="AG20" s="44">
        <f>IF(ISNA(VLOOKUP(AE20,'Daten+Anleitung'!$D$73:$F$107,3,0)),"",VLOOKUP(AE20,'Daten+Anleitung'!$D$73:$F$107,3,0))</f>
      </c>
      <c r="AH20" s="40">
        <f>AH19+1</f>
        <v>40164</v>
      </c>
      <c r="AI20" s="41">
        <f>AH20</f>
        <v>40164</v>
      </c>
      <c r="AJ20" s="45">
        <f>IF(ISNA(VLOOKUP(AH20,'Daten+Anleitung'!$D$73:$F$107,3,0)),"",VLOOKUP(AH20,'Daten+Anleitung'!$D$73:$F$107,3,0))</f>
      </c>
    </row>
    <row r="21" spans="1:36" s="28" customFormat="1" ht="12.75">
      <c r="A21" s="40">
        <f>A20+1</f>
        <v>39831</v>
      </c>
      <c r="B21" s="41">
        <f>A21</f>
        <v>39831</v>
      </c>
      <c r="C21" s="44">
        <f>IF(ISNA(VLOOKUP(A21,'Daten+Anleitung'!$D$73:$F$107,3,0)),"",VLOOKUP(A21,'Daten+Anleitung'!$D$73:$F$107,3,0))</f>
      </c>
      <c r="D21" s="40">
        <f>D20+1</f>
        <v>39862</v>
      </c>
      <c r="E21" s="41">
        <f>D21</f>
        <v>39862</v>
      </c>
      <c r="F21" s="44">
        <f>IF(ISNA(VLOOKUP(D21,'Daten+Anleitung'!$D$73:$F$107,3,0)),"",VLOOKUP(D21,'Daten+Anleitung'!$D$73:$F$107,3,0))</f>
      </c>
      <c r="G21" s="40">
        <f>G20+1</f>
        <v>39890</v>
      </c>
      <c r="H21" s="41">
        <f>G21</f>
        <v>39890</v>
      </c>
      <c r="I21" s="44">
        <f>IF(ISNA(VLOOKUP(G21,'Daten+Anleitung'!$D$73:$F$107,3,0)),"",VLOOKUP(G21,'Daten+Anleitung'!$D$73:$F$107,3,0))</f>
      </c>
      <c r="J21" s="40">
        <f>J20+1</f>
        <v>39921</v>
      </c>
      <c r="K21" s="41">
        <f>J21</f>
        <v>39921</v>
      </c>
      <c r="L21" s="44">
        <f>IF(ISNA(VLOOKUP(J21,'Daten+Anleitung'!$D$73:$F$107,3,0)),"",VLOOKUP(J21,'Daten+Anleitung'!$D$73:$F$107,3,0))</f>
      </c>
      <c r="M21" s="40">
        <f>M20+1</f>
        <v>39951</v>
      </c>
      <c r="N21" s="41">
        <f>M21</f>
        <v>39951</v>
      </c>
      <c r="O21" s="44">
        <f>IF(ISNA(VLOOKUP(M21,'Daten+Anleitung'!$D$73:$F$107,3,0)),"",VLOOKUP(M21,'Daten+Anleitung'!$D$73:$F$107,3,0))</f>
      </c>
      <c r="P21" s="40">
        <f>P20+1</f>
        <v>39982</v>
      </c>
      <c r="Q21" s="41">
        <f>P21</f>
        <v>39982</v>
      </c>
      <c r="R21" s="45">
        <f>IF(ISNA(VLOOKUP(P21,'Daten+Anleitung'!$D$73:$F$107,3,0)),"",VLOOKUP(P21,'Daten+Anleitung'!$D$73:$F$107,3,0))</f>
      </c>
      <c r="S21" s="40">
        <f>S20+1</f>
        <v>40012</v>
      </c>
      <c r="T21" s="41">
        <f>S21</f>
        <v>40012</v>
      </c>
      <c r="U21" s="44">
        <f>IF(ISNA(VLOOKUP(S21,'Daten+Anleitung'!$D$73:$F$107,3,0)),"",VLOOKUP(S21,'Daten+Anleitung'!$D$73:$F$107,3,0))</f>
      </c>
      <c r="V21" s="40">
        <f>V20+1</f>
        <v>40043</v>
      </c>
      <c r="W21" s="41">
        <f>V21</f>
        <v>40043</v>
      </c>
      <c r="X21" s="44">
        <f>IF(ISNA(VLOOKUP(V21,'Daten+Anleitung'!$D$73:$F$107,3,0)),"",VLOOKUP(V21,'Daten+Anleitung'!$D$73:$F$107,3,0))</f>
      </c>
      <c r="Y21" s="40">
        <f>Y20+1</f>
        <v>40074</v>
      </c>
      <c r="Z21" s="41">
        <f>Y21</f>
        <v>40074</v>
      </c>
      <c r="AA21" s="44">
        <f>IF(ISNA(VLOOKUP(Y21,'Daten+Anleitung'!$D$73:$F$107,3,0)),"",VLOOKUP(Y21,'Daten+Anleitung'!$D$73:$F$107,3,0))</f>
      </c>
      <c r="AB21" s="40">
        <f>AB20+1</f>
        <v>40104</v>
      </c>
      <c r="AC21" s="41">
        <f>AB21</f>
        <v>40104</v>
      </c>
      <c r="AD21" s="44">
        <f>IF(ISNA(VLOOKUP(AB21,'Daten+Anleitung'!$D$73:$F$107,3,0)),"",VLOOKUP(AB21,'Daten+Anleitung'!$D$73:$F$107,3,0))</f>
      </c>
      <c r="AE21" s="40">
        <f>AE20+1</f>
        <v>40135</v>
      </c>
      <c r="AF21" s="41">
        <f>AE21</f>
        <v>40135</v>
      </c>
      <c r="AG21" s="44" t="str">
        <f>IF(ISNA(VLOOKUP(AE21,'Daten+Anleitung'!$D$73:$F$107,3,0)),"",VLOOKUP(AE21,'Daten+Anleitung'!$D$73:$F$107,3,0))</f>
        <v> Buß- und Bettag</v>
      </c>
      <c r="AH21" s="40">
        <f>AH20+1</f>
        <v>40165</v>
      </c>
      <c r="AI21" s="41">
        <f>AH21</f>
        <v>40165</v>
      </c>
      <c r="AJ21" s="45">
        <f>IF(ISNA(VLOOKUP(AH21,'Daten+Anleitung'!$D$73:$F$107,3,0)),"",VLOOKUP(AH21,'Daten+Anleitung'!$D$73:$F$107,3,0))</f>
      </c>
    </row>
    <row r="22" spans="1:36" s="28" customFormat="1" ht="12.75">
      <c r="A22" s="40">
        <f>A21+1</f>
        <v>39832</v>
      </c>
      <c r="B22" s="41">
        <f>A22</f>
        <v>39832</v>
      </c>
      <c r="C22" s="44">
        <f>IF(ISNA(VLOOKUP(A22,'Daten+Anleitung'!$D$73:$F$107,3,0)),"",VLOOKUP(A22,'Daten+Anleitung'!$D$73:$F$107,3,0))</f>
      </c>
      <c r="D22" s="40">
        <f>D21+1</f>
        <v>39863</v>
      </c>
      <c r="E22" s="41">
        <f>D22</f>
        <v>39863</v>
      </c>
      <c r="F22" s="44">
        <f>IF(ISNA(VLOOKUP(D22,'Daten+Anleitung'!$D$73:$F$107,3,0)),"",VLOOKUP(D22,'Daten+Anleitung'!$D$73:$F$107,3,0))</f>
      </c>
      <c r="G22" s="40">
        <f>G21+1</f>
        <v>39891</v>
      </c>
      <c r="H22" s="41">
        <f>G22</f>
        <v>39891</v>
      </c>
      <c r="I22" s="44">
        <f>IF(ISNA(VLOOKUP(G22,'Daten+Anleitung'!$D$73:$F$107,3,0)),"",VLOOKUP(G22,'Daten+Anleitung'!$D$73:$F$107,3,0))</f>
      </c>
      <c r="J22" s="40">
        <f>J21+1</f>
        <v>39922</v>
      </c>
      <c r="K22" s="41">
        <f>J22</f>
        <v>39922</v>
      </c>
      <c r="L22" s="44">
        <f>IF(ISNA(VLOOKUP(J22,'Daten+Anleitung'!$D$73:$F$107,3,0)),"",VLOOKUP(J22,'Daten+Anleitung'!$D$73:$F$107,3,0))</f>
      </c>
      <c r="M22" s="40">
        <f>M21+1</f>
        <v>39952</v>
      </c>
      <c r="N22" s="41">
        <f>M22</f>
        <v>39952</v>
      </c>
      <c r="O22" s="44">
        <f>IF(ISNA(VLOOKUP(M22,'Daten+Anleitung'!$D$73:$F$107,3,0)),"",VLOOKUP(M22,'Daten+Anleitung'!$D$73:$F$107,3,0))</f>
      </c>
      <c r="P22" s="40">
        <f>P21+1</f>
        <v>39983</v>
      </c>
      <c r="Q22" s="41">
        <f>P22</f>
        <v>39983</v>
      </c>
      <c r="R22" s="45">
        <f>IF(ISNA(VLOOKUP(P22,'Daten+Anleitung'!$D$73:$F$107,3,0)),"",VLOOKUP(P22,'Daten+Anleitung'!$D$73:$F$107,3,0))</f>
      </c>
      <c r="S22" s="40">
        <f>S21+1</f>
        <v>40013</v>
      </c>
      <c r="T22" s="41">
        <f>S22</f>
        <v>40013</v>
      </c>
      <c r="U22" s="44">
        <f>IF(ISNA(VLOOKUP(S22,'Daten+Anleitung'!$D$73:$F$107,3,0)),"",VLOOKUP(S22,'Daten+Anleitung'!$D$73:$F$107,3,0))</f>
      </c>
      <c r="V22" s="40">
        <f>V21+1</f>
        <v>40044</v>
      </c>
      <c r="W22" s="41">
        <f>V22</f>
        <v>40044</v>
      </c>
      <c r="X22" s="44">
        <f>IF(ISNA(VLOOKUP(V22,'Daten+Anleitung'!$D$73:$F$107,3,0)),"",VLOOKUP(V22,'Daten+Anleitung'!$D$73:$F$107,3,0))</f>
      </c>
      <c r="Y22" s="40">
        <f>Y21+1</f>
        <v>40075</v>
      </c>
      <c r="Z22" s="41">
        <f>Y22</f>
        <v>40075</v>
      </c>
      <c r="AA22" s="44">
        <f>IF(ISNA(VLOOKUP(Y22,'Daten+Anleitung'!$D$73:$F$107,3,0)),"",VLOOKUP(Y22,'Daten+Anleitung'!$D$73:$F$107,3,0))</f>
      </c>
      <c r="AB22" s="40">
        <f>AB21+1</f>
        <v>40105</v>
      </c>
      <c r="AC22" s="41">
        <f>AB22</f>
        <v>40105</v>
      </c>
      <c r="AD22" s="44">
        <f>IF(ISNA(VLOOKUP(AB22,'Daten+Anleitung'!$D$73:$F$107,3,0)),"",VLOOKUP(AB22,'Daten+Anleitung'!$D$73:$F$107,3,0))</f>
      </c>
      <c r="AE22" s="40">
        <f>AE21+1</f>
        <v>40136</v>
      </c>
      <c r="AF22" s="41">
        <f>AE22</f>
        <v>40136</v>
      </c>
      <c r="AG22" s="44">
        <f>IF(ISNA(VLOOKUP(AE22,'Daten+Anleitung'!$D$73:$F$107,3,0)),"",VLOOKUP(AE22,'Daten+Anleitung'!$D$73:$F$107,3,0))</f>
      </c>
      <c r="AH22" s="40">
        <f>AH21+1</f>
        <v>40166</v>
      </c>
      <c r="AI22" s="41">
        <f>AH22</f>
        <v>40166</v>
      </c>
      <c r="AJ22" s="45">
        <f>IF(ISNA(VLOOKUP(AH22,'Daten+Anleitung'!$D$73:$F$107,3,0)),"",VLOOKUP(AH22,'Daten+Anleitung'!$D$73:$F$107,3,0))</f>
      </c>
    </row>
    <row r="23" spans="1:36" s="28" customFormat="1" ht="12.75">
      <c r="A23" s="40">
        <f>A22+1</f>
        <v>39833</v>
      </c>
      <c r="B23" s="41">
        <f>A23</f>
        <v>39833</v>
      </c>
      <c r="C23" s="44">
        <f>IF(ISNA(VLOOKUP(A23,'Daten+Anleitung'!$D$73:$F$107,3,0)),"",VLOOKUP(A23,'Daten+Anleitung'!$D$73:$F$107,3,0))</f>
      </c>
      <c r="D23" s="40">
        <f>D22+1</f>
        <v>39864</v>
      </c>
      <c r="E23" s="41">
        <f>D23</f>
        <v>39864</v>
      </c>
      <c r="F23" s="44">
        <f>IF(ISNA(VLOOKUP(D23,'Daten+Anleitung'!$D$73:$F$107,3,0)),"",VLOOKUP(D23,'Daten+Anleitung'!$D$73:$F$107,3,0))</f>
      </c>
      <c r="G23" s="40">
        <f>G22+1</f>
        <v>39892</v>
      </c>
      <c r="H23" s="41">
        <f>G23</f>
        <v>39892</v>
      </c>
      <c r="I23" s="44">
        <f>IF(ISNA(VLOOKUP(G23,'Daten+Anleitung'!$D$73:$F$107,3,0)),"",VLOOKUP(G23,'Daten+Anleitung'!$D$73:$F$107,3,0))</f>
      </c>
      <c r="J23" s="40">
        <f>J22+1</f>
        <v>39923</v>
      </c>
      <c r="K23" s="41">
        <f>J23</f>
        <v>39923</v>
      </c>
      <c r="L23" s="44">
        <f>IF(ISNA(VLOOKUP(J23,'Daten+Anleitung'!$D$73:$F$107,3,0)),"",VLOOKUP(J23,'Daten+Anleitung'!$D$73:$F$107,3,0))</f>
      </c>
      <c r="M23" s="40">
        <f>M22+1</f>
        <v>39953</v>
      </c>
      <c r="N23" s="41">
        <f>M23</f>
        <v>39953</v>
      </c>
      <c r="O23" s="44">
        <f>IF(ISNA(VLOOKUP(M23,'Daten+Anleitung'!$D$73:$F$107,3,0)),"",VLOOKUP(M23,'Daten+Anleitung'!$D$73:$F$107,3,0))</f>
      </c>
      <c r="P23" s="40">
        <f>P22+1</f>
        <v>39984</v>
      </c>
      <c r="Q23" s="41">
        <f>P23</f>
        <v>39984</v>
      </c>
      <c r="R23" s="45">
        <f>IF(ISNA(VLOOKUP(P23,'Daten+Anleitung'!$D$73:$F$107,3,0)),"",VLOOKUP(P23,'Daten+Anleitung'!$D$73:$F$107,3,0))</f>
      </c>
      <c r="S23" s="40">
        <f>S22+1</f>
        <v>40014</v>
      </c>
      <c r="T23" s="41">
        <f>S23</f>
        <v>40014</v>
      </c>
      <c r="U23" s="44">
        <f>IF(ISNA(VLOOKUP(S23,'Daten+Anleitung'!$D$73:$F$107,3,0)),"",VLOOKUP(S23,'Daten+Anleitung'!$D$73:$F$107,3,0))</f>
      </c>
      <c r="V23" s="40">
        <f>V22+1</f>
        <v>40045</v>
      </c>
      <c r="W23" s="41">
        <f>V23</f>
        <v>40045</v>
      </c>
      <c r="X23" s="44">
        <f>IF(ISNA(VLOOKUP(V23,'Daten+Anleitung'!$D$73:$F$107,3,0)),"",VLOOKUP(V23,'Daten+Anleitung'!$D$73:$F$107,3,0))</f>
      </c>
      <c r="Y23" s="40">
        <f>Y22+1</f>
        <v>40076</v>
      </c>
      <c r="Z23" s="41">
        <f>Y23</f>
        <v>40076</v>
      </c>
      <c r="AA23" s="44">
        <f>IF(ISNA(VLOOKUP(Y23,'Daten+Anleitung'!$D$73:$F$107,3,0)),"",VLOOKUP(Y23,'Daten+Anleitung'!$D$73:$F$107,3,0))</f>
      </c>
      <c r="AB23" s="40">
        <f>AB22+1</f>
        <v>40106</v>
      </c>
      <c r="AC23" s="41">
        <f>AB23</f>
        <v>40106</v>
      </c>
      <c r="AD23" s="44">
        <f>IF(ISNA(VLOOKUP(AB23,'Daten+Anleitung'!$D$73:$F$107,3,0)),"",VLOOKUP(AB23,'Daten+Anleitung'!$D$73:$F$107,3,0))</f>
      </c>
      <c r="AE23" s="40">
        <f>AE22+1</f>
        <v>40137</v>
      </c>
      <c r="AF23" s="41">
        <f>AE23</f>
        <v>40137</v>
      </c>
      <c r="AG23" s="44">
        <f>IF(ISNA(VLOOKUP(AE23,'Daten+Anleitung'!$D$73:$F$107,3,0)),"",VLOOKUP(AE23,'Daten+Anleitung'!$D$73:$F$107,3,0))</f>
      </c>
      <c r="AH23" s="40">
        <f>AH22+1</f>
        <v>40167</v>
      </c>
      <c r="AI23" s="41">
        <f>AH23</f>
        <v>40167</v>
      </c>
      <c r="AJ23" s="45">
        <f>IF(ISNA(VLOOKUP(AH23,'Daten+Anleitung'!$D$73:$F$107,3,0)),"",VLOOKUP(AH23,'Daten+Anleitung'!$D$73:$F$107,3,0))</f>
      </c>
    </row>
    <row r="24" spans="1:36" s="28" customFormat="1" ht="12.75">
      <c r="A24" s="40">
        <f>A23+1</f>
        <v>39834</v>
      </c>
      <c r="B24" s="41">
        <f>A24</f>
        <v>39834</v>
      </c>
      <c r="C24" s="44">
        <f>IF(ISNA(VLOOKUP(A24,'Daten+Anleitung'!$D$73:$F$107,3,0)),"",VLOOKUP(A24,'Daten+Anleitung'!$D$73:$F$107,3,0))</f>
      </c>
      <c r="D24" s="40">
        <f>D23+1</f>
        <v>39865</v>
      </c>
      <c r="E24" s="41">
        <f>D24</f>
        <v>39865</v>
      </c>
      <c r="F24" s="44">
        <f>IF(ISNA(VLOOKUP(D24,'Daten+Anleitung'!$D$73:$F$107,3,0)),"",VLOOKUP(D24,'Daten+Anleitung'!$D$73:$F$107,3,0))</f>
      </c>
      <c r="G24" s="40">
        <f>G23+1</f>
        <v>39893</v>
      </c>
      <c r="H24" s="41">
        <f>G24</f>
        <v>39893</v>
      </c>
      <c r="I24" s="44">
        <f>IF(ISNA(VLOOKUP(G24,'Daten+Anleitung'!$D$73:$F$107,3,0)),"",VLOOKUP(G24,'Daten+Anleitung'!$D$73:$F$107,3,0))</f>
      </c>
      <c r="J24" s="40">
        <f>J23+1</f>
        <v>39924</v>
      </c>
      <c r="K24" s="41">
        <f>J24</f>
        <v>39924</v>
      </c>
      <c r="L24" s="44">
        <f>IF(ISNA(VLOOKUP(J24,'Daten+Anleitung'!$D$73:$F$107,3,0)),"",VLOOKUP(J24,'Daten+Anleitung'!$D$73:$F$107,3,0))</f>
      </c>
      <c r="M24" s="40">
        <f>M23+1</f>
        <v>39954</v>
      </c>
      <c r="N24" s="41">
        <f>M24</f>
        <v>39954</v>
      </c>
      <c r="O24" s="44" t="str">
        <f>IF(ISNA(VLOOKUP(M24,'Daten+Anleitung'!$D$73:$F$107,3,0)),"",VLOOKUP(M24,'Daten+Anleitung'!$D$73:$F$107,3,0))</f>
        <v> Himmelfahrt</v>
      </c>
      <c r="P24" s="40">
        <f>P23+1</f>
        <v>39985</v>
      </c>
      <c r="Q24" s="41">
        <f>P24</f>
        <v>39985</v>
      </c>
      <c r="R24" s="45">
        <f>IF(ISNA(VLOOKUP(P24,'Daten+Anleitung'!$D$73:$F$107,3,0)),"",VLOOKUP(P24,'Daten+Anleitung'!$D$73:$F$107,3,0))</f>
      </c>
      <c r="S24" s="40">
        <f>S23+1</f>
        <v>40015</v>
      </c>
      <c r="T24" s="41">
        <f>S24</f>
        <v>40015</v>
      </c>
      <c r="U24" s="44">
        <f>IF(ISNA(VLOOKUP(S24,'Daten+Anleitung'!$D$73:$F$107,3,0)),"",VLOOKUP(S24,'Daten+Anleitung'!$D$73:$F$107,3,0))</f>
      </c>
      <c r="V24" s="40">
        <f>V23+1</f>
        <v>40046</v>
      </c>
      <c r="W24" s="41">
        <f>V24</f>
        <v>40046</v>
      </c>
      <c r="X24" s="44">
        <f>IF(ISNA(VLOOKUP(V24,'Daten+Anleitung'!$D$73:$F$107,3,0)),"",VLOOKUP(V24,'Daten+Anleitung'!$D$73:$F$107,3,0))</f>
      </c>
      <c r="Y24" s="40">
        <f>Y23+1</f>
        <v>40077</v>
      </c>
      <c r="Z24" s="41">
        <f>Y24</f>
        <v>40077</v>
      </c>
      <c r="AA24" s="44">
        <f>IF(ISNA(VLOOKUP(Y24,'Daten+Anleitung'!$D$73:$F$107,3,0)),"",VLOOKUP(Y24,'Daten+Anleitung'!$D$73:$F$107,3,0))</f>
      </c>
      <c r="AB24" s="40">
        <f>AB23+1</f>
        <v>40107</v>
      </c>
      <c r="AC24" s="41">
        <f>AB24</f>
        <v>40107</v>
      </c>
      <c r="AD24" s="44">
        <f>IF(ISNA(VLOOKUP(AB24,'Daten+Anleitung'!$D$73:$F$107,3,0)),"",VLOOKUP(AB24,'Daten+Anleitung'!$D$73:$F$107,3,0))</f>
      </c>
      <c r="AE24" s="40">
        <f>AE23+1</f>
        <v>40138</v>
      </c>
      <c r="AF24" s="41">
        <f>AE24</f>
        <v>40138</v>
      </c>
      <c r="AG24" s="44">
        <f>IF(ISNA(VLOOKUP(AE24,'Daten+Anleitung'!$D$73:$F$107,3,0)),"",VLOOKUP(AE24,'Daten+Anleitung'!$D$73:$F$107,3,0))</f>
      </c>
      <c r="AH24" s="40">
        <f>AH23+1</f>
        <v>40168</v>
      </c>
      <c r="AI24" s="41">
        <f>AH24</f>
        <v>40168</v>
      </c>
      <c r="AJ24" s="45">
        <f>IF(ISNA(VLOOKUP(AH24,'Daten+Anleitung'!$D$73:$F$107,3,0)),"",VLOOKUP(AH24,'Daten+Anleitung'!$D$73:$F$107,3,0))</f>
      </c>
    </row>
    <row r="25" spans="1:36" s="28" customFormat="1" ht="12.75">
      <c r="A25" s="40">
        <f>A24+1</f>
        <v>39835</v>
      </c>
      <c r="B25" s="41">
        <f>A25</f>
        <v>39835</v>
      </c>
      <c r="C25" s="44">
        <f>IF(ISNA(VLOOKUP(A25,'Daten+Anleitung'!$D$73:$F$107,3,0)),"",VLOOKUP(A25,'Daten+Anleitung'!$D$73:$F$107,3,0))</f>
      </c>
      <c r="D25" s="40">
        <f>D24+1</f>
        <v>39866</v>
      </c>
      <c r="E25" s="41">
        <f>D25</f>
        <v>39866</v>
      </c>
      <c r="F25" s="44">
        <f>IF(ISNA(VLOOKUP(D25,'Daten+Anleitung'!$D$73:$F$107,3,0)),"",VLOOKUP(D25,'Daten+Anleitung'!$D$73:$F$107,3,0))</f>
      </c>
      <c r="G25" s="40">
        <f>G24+1</f>
        <v>39894</v>
      </c>
      <c r="H25" s="41">
        <f>G25</f>
        <v>39894</v>
      </c>
      <c r="I25" s="44">
        <f>IF(ISNA(VLOOKUP(G25,'Daten+Anleitung'!$D$73:$F$107,3,0)),"",VLOOKUP(G25,'Daten+Anleitung'!$D$73:$F$107,3,0))</f>
      </c>
      <c r="J25" s="40">
        <f>J24+1</f>
        <v>39925</v>
      </c>
      <c r="K25" s="41">
        <f>J25</f>
        <v>39925</v>
      </c>
      <c r="L25" s="44">
        <f>IF(ISNA(VLOOKUP(J25,'Daten+Anleitung'!$D$73:$F$107,3,0)),"",VLOOKUP(J25,'Daten+Anleitung'!$D$73:$F$107,3,0))</f>
      </c>
      <c r="M25" s="40">
        <f>M24+1</f>
        <v>39955</v>
      </c>
      <c r="N25" s="41">
        <f>M25</f>
        <v>39955</v>
      </c>
      <c r="O25" s="44">
        <f>IF(ISNA(VLOOKUP(M25,'Daten+Anleitung'!$D$73:$F$107,3,0)),"",VLOOKUP(M25,'Daten+Anleitung'!$D$73:$F$107,3,0))</f>
      </c>
      <c r="P25" s="40">
        <f>P24+1</f>
        <v>39986</v>
      </c>
      <c r="Q25" s="41">
        <f>P25</f>
        <v>39986</v>
      </c>
      <c r="R25" s="45">
        <f>IF(ISNA(VLOOKUP(P25,'Daten+Anleitung'!$D$73:$F$107,3,0)),"",VLOOKUP(P25,'Daten+Anleitung'!$D$73:$F$107,3,0))</f>
      </c>
      <c r="S25" s="40">
        <f>S24+1</f>
        <v>40016</v>
      </c>
      <c r="T25" s="41">
        <f>S25</f>
        <v>40016</v>
      </c>
      <c r="U25" s="44">
        <f>IF(ISNA(VLOOKUP(S25,'Daten+Anleitung'!$D$73:$F$107,3,0)),"",VLOOKUP(S25,'Daten+Anleitung'!$D$73:$F$107,3,0))</f>
      </c>
      <c r="V25" s="40">
        <f>V24+1</f>
        <v>40047</v>
      </c>
      <c r="W25" s="41">
        <f>V25</f>
        <v>40047</v>
      </c>
      <c r="X25" s="44">
        <f>IF(ISNA(VLOOKUP(V25,'Daten+Anleitung'!$D$73:$F$107,3,0)),"",VLOOKUP(V25,'Daten+Anleitung'!$D$73:$F$107,3,0))</f>
      </c>
      <c r="Y25" s="40">
        <f>Y24+1</f>
        <v>40078</v>
      </c>
      <c r="Z25" s="41">
        <f>Y25</f>
        <v>40078</v>
      </c>
      <c r="AA25" s="44">
        <f>IF(ISNA(VLOOKUP(Y25,'Daten+Anleitung'!$D$73:$F$107,3,0)),"",VLOOKUP(Y25,'Daten+Anleitung'!$D$73:$F$107,3,0))</f>
      </c>
      <c r="AB25" s="40">
        <f>AB24+1</f>
        <v>40108</v>
      </c>
      <c r="AC25" s="41">
        <f>AB25</f>
        <v>40108</v>
      </c>
      <c r="AD25" s="44">
        <f>IF(ISNA(VLOOKUP(AB25,'Daten+Anleitung'!$D$73:$F$107,3,0)),"",VLOOKUP(AB25,'Daten+Anleitung'!$D$73:$F$107,3,0))</f>
      </c>
      <c r="AE25" s="40">
        <f>AE24+1</f>
        <v>40139</v>
      </c>
      <c r="AF25" s="41">
        <f>AE25</f>
        <v>40139</v>
      </c>
      <c r="AG25" s="44">
        <f>IF(ISNA(VLOOKUP(AE25,'Daten+Anleitung'!$D$73:$F$107,3,0)),"",VLOOKUP(AE25,'Daten+Anleitung'!$D$73:$F$107,3,0))</f>
      </c>
      <c r="AH25" s="40">
        <f>AH24+1</f>
        <v>40169</v>
      </c>
      <c r="AI25" s="41">
        <f>AH25</f>
        <v>40169</v>
      </c>
      <c r="AJ25" s="45">
        <f>IF(ISNA(VLOOKUP(AH25,'Daten+Anleitung'!$D$73:$F$107,3,0)),"",VLOOKUP(AH25,'Daten+Anleitung'!$D$73:$F$107,3,0))</f>
      </c>
    </row>
    <row r="26" spans="1:36" s="28" customFormat="1" ht="12.75">
      <c r="A26" s="40">
        <f>A25+1</f>
        <v>39836</v>
      </c>
      <c r="B26" s="41">
        <f>A26</f>
        <v>39836</v>
      </c>
      <c r="C26" s="44">
        <f>IF(ISNA(VLOOKUP(A26,'Daten+Anleitung'!$D$73:$F$107,3,0)),"",VLOOKUP(A26,'Daten+Anleitung'!$D$73:$F$107,3,0))</f>
      </c>
      <c r="D26" s="40">
        <f>D25+1</f>
        <v>39867</v>
      </c>
      <c r="E26" s="41">
        <f>D26</f>
        <v>39867</v>
      </c>
      <c r="F26" s="44" t="str">
        <f>IF(ISNA(VLOOKUP(D26,'Daten+Anleitung'!$D$73:$F$107,3,0)),"",VLOOKUP(D26,'Daten+Anleitung'!$D$73:$F$107,3,0))</f>
        <v> Rosenmontag</v>
      </c>
      <c r="G26" s="40">
        <f>G25+1</f>
        <v>39895</v>
      </c>
      <c r="H26" s="41">
        <f>G26</f>
        <v>39895</v>
      </c>
      <c r="I26" s="44">
        <f>IF(ISNA(VLOOKUP(G26,'Daten+Anleitung'!$D$73:$F$107,3,0)),"",VLOOKUP(G26,'Daten+Anleitung'!$D$73:$F$107,3,0))</f>
      </c>
      <c r="J26" s="40">
        <f>J25+1</f>
        <v>39926</v>
      </c>
      <c r="K26" s="41">
        <f>J26</f>
        <v>39926</v>
      </c>
      <c r="L26" s="44">
        <f>IF(ISNA(VLOOKUP(J26,'Daten+Anleitung'!$D$73:$F$107,3,0)),"",VLOOKUP(J26,'Daten+Anleitung'!$D$73:$F$107,3,0))</f>
      </c>
      <c r="M26" s="40">
        <f>M25+1</f>
        <v>39956</v>
      </c>
      <c r="N26" s="41">
        <f>M26</f>
        <v>39956</v>
      </c>
      <c r="O26" s="44">
        <f>IF(ISNA(VLOOKUP(M26,'Daten+Anleitung'!$D$73:$F$107,3,0)),"",VLOOKUP(M26,'Daten+Anleitung'!$D$73:$F$107,3,0))</f>
      </c>
      <c r="P26" s="40">
        <f>P25+1</f>
        <v>39987</v>
      </c>
      <c r="Q26" s="41">
        <f>P26</f>
        <v>39987</v>
      </c>
      <c r="R26" s="45">
        <f>IF(ISNA(VLOOKUP(P26,'Daten+Anleitung'!$D$73:$F$107,3,0)),"",VLOOKUP(P26,'Daten+Anleitung'!$D$73:$F$107,3,0))</f>
      </c>
      <c r="S26" s="40">
        <f>S25+1</f>
        <v>40017</v>
      </c>
      <c r="T26" s="41">
        <f>S26</f>
        <v>40017</v>
      </c>
      <c r="U26" s="44">
        <f>IF(ISNA(VLOOKUP(S26,'Daten+Anleitung'!$D$73:$F$107,3,0)),"",VLOOKUP(S26,'Daten+Anleitung'!$D$73:$F$107,3,0))</f>
      </c>
      <c r="V26" s="40">
        <f>V25+1</f>
        <v>40048</v>
      </c>
      <c r="W26" s="41">
        <f>V26</f>
        <v>40048</v>
      </c>
      <c r="X26" s="44">
        <f>IF(ISNA(VLOOKUP(V26,'Daten+Anleitung'!$D$73:$F$107,3,0)),"",VLOOKUP(V26,'Daten+Anleitung'!$D$73:$F$107,3,0))</f>
      </c>
      <c r="Y26" s="40">
        <f>Y25+1</f>
        <v>40079</v>
      </c>
      <c r="Z26" s="41">
        <f>Y26</f>
        <v>40079</v>
      </c>
      <c r="AA26" s="44">
        <f>IF(ISNA(VLOOKUP(Y26,'Daten+Anleitung'!$D$73:$F$107,3,0)),"",VLOOKUP(Y26,'Daten+Anleitung'!$D$73:$F$107,3,0))</f>
      </c>
      <c r="AB26" s="40">
        <f>AB25+1</f>
        <v>40109</v>
      </c>
      <c r="AC26" s="41">
        <f>AB26</f>
        <v>40109</v>
      </c>
      <c r="AD26" s="44">
        <f>IF(ISNA(VLOOKUP(AB26,'Daten+Anleitung'!$D$73:$F$107,3,0)),"",VLOOKUP(AB26,'Daten+Anleitung'!$D$73:$F$107,3,0))</f>
      </c>
      <c r="AE26" s="40">
        <f>AE25+1</f>
        <v>40140</v>
      </c>
      <c r="AF26" s="41">
        <f>AE26</f>
        <v>40140</v>
      </c>
      <c r="AG26" s="44">
        <f>IF(ISNA(VLOOKUP(AE26,'Daten+Anleitung'!$D$73:$F$107,3,0)),"",VLOOKUP(AE26,'Daten+Anleitung'!$D$73:$F$107,3,0))</f>
      </c>
      <c r="AH26" s="40">
        <f>AH25+1</f>
        <v>40170</v>
      </c>
      <c r="AI26" s="41">
        <f>AH26</f>
        <v>40170</v>
      </c>
      <c r="AJ26" s="45">
        <f>IF(ISNA(VLOOKUP(AH26,'Daten+Anleitung'!$D$73:$F$107,3,0)),"",VLOOKUP(AH26,'Daten+Anleitung'!$D$73:$F$107,3,0))</f>
      </c>
    </row>
    <row r="27" spans="1:36" s="28" customFormat="1" ht="12.75">
      <c r="A27" s="40">
        <f>A26+1</f>
        <v>39837</v>
      </c>
      <c r="B27" s="41">
        <f>A27</f>
        <v>39837</v>
      </c>
      <c r="C27" s="44">
        <f>IF(ISNA(VLOOKUP(A27,'Daten+Anleitung'!$D$73:$F$107,3,0)),"",VLOOKUP(A27,'Daten+Anleitung'!$D$73:$F$107,3,0))</f>
      </c>
      <c r="D27" s="40">
        <f>D26+1</f>
        <v>39868</v>
      </c>
      <c r="E27" s="41">
        <f>D27</f>
        <v>39868</v>
      </c>
      <c r="F27" s="44" t="str">
        <f>IF(ISNA(VLOOKUP(D27,'Daten+Anleitung'!$D$73:$F$107,3,0)),"",VLOOKUP(D27,'Daten+Anleitung'!$D$73:$F$107,3,0))</f>
        <v> Fastnacht</v>
      </c>
      <c r="G27" s="40">
        <f>G26+1</f>
        <v>39896</v>
      </c>
      <c r="H27" s="41">
        <f>G27</f>
        <v>39896</v>
      </c>
      <c r="I27" s="44">
        <f>IF(ISNA(VLOOKUP(G27,'Daten+Anleitung'!$D$73:$F$107,3,0)),"",VLOOKUP(G27,'Daten+Anleitung'!$D$73:$F$107,3,0))</f>
      </c>
      <c r="J27" s="40">
        <f>J26+1</f>
        <v>39927</v>
      </c>
      <c r="K27" s="41">
        <f>J27</f>
        <v>39927</v>
      </c>
      <c r="L27" s="44">
        <f>IF(ISNA(VLOOKUP(J27,'Daten+Anleitung'!$D$73:$F$107,3,0)),"",VLOOKUP(J27,'Daten+Anleitung'!$D$73:$F$107,3,0))</f>
      </c>
      <c r="M27" s="40">
        <f>M26+1</f>
        <v>39957</v>
      </c>
      <c r="N27" s="41">
        <f>M27</f>
        <v>39957</v>
      </c>
      <c r="O27" s="44">
        <f>IF(ISNA(VLOOKUP(M27,'Daten+Anleitung'!$D$73:$F$107,3,0)),"",VLOOKUP(M27,'Daten+Anleitung'!$D$73:$F$107,3,0))</f>
      </c>
      <c r="P27" s="40">
        <f>P26+1</f>
        <v>39988</v>
      </c>
      <c r="Q27" s="41">
        <f>P27</f>
        <v>39988</v>
      </c>
      <c r="R27" s="45">
        <f>IF(ISNA(VLOOKUP(P27,'Daten+Anleitung'!$D$73:$F$107,3,0)),"",VLOOKUP(P27,'Daten+Anleitung'!$D$73:$F$107,3,0))</f>
      </c>
      <c r="S27" s="40">
        <f>S26+1</f>
        <v>40018</v>
      </c>
      <c r="T27" s="41">
        <f>S27</f>
        <v>40018</v>
      </c>
      <c r="U27" s="44">
        <f>IF(ISNA(VLOOKUP(S27,'Daten+Anleitung'!$D$73:$F$107,3,0)),"",VLOOKUP(S27,'Daten+Anleitung'!$D$73:$F$107,3,0))</f>
      </c>
      <c r="V27" s="40">
        <f>V26+1</f>
        <v>40049</v>
      </c>
      <c r="W27" s="41">
        <f>V27</f>
        <v>40049</v>
      </c>
      <c r="X27" s="44">
        <f>IF(ISNA(VLOOKUP(V27,'Daten+Anleitung'!$D$73:$F$107,3,0)),"",VLOOKUP(V27,'Daten+Anleitung'!$D$73:$F$107,3,0))</f>
      </c>
      <c r="Y27" s="40">
        <f>Y26+1</f>
        <v>40080</v>
      </c>
      <c r="Z27" s="41">
        <f>Y27</f>
        <v>40080</v>
      </c>
      <c r="AA27" s="44">
        <f>IF(ISNA(VLOOKUP(Y27,'Daten+Anleitung'!$D$73:$F$107,3,0)),"",VLOOKUP(Y27,'Daten+Anleitung'!$D$73:$F$107,3,0))</f>
      </c>
      <c r="AB27" s="40">
        <f>AB26+1</f>
        <v>40110</v>
      </c>
      <c r="AC27" s="41">
        <f>AB27</f>
        <v>40110</v>
      </c>
      <c r="AD27" s="44">
        <f>IF(ISNA(VLOOKUP(AB27,'Daten+Anleitung'!$D$73:$F$107,3,0)),"",VLOOKUP(AB27,'Daten+Anleitung'!$D$73:$F$107,3,0))</f>
      </c>
      <c r="AE27" s="40">
        <f>AE26+1</f>
        <v>40141</v>
      </c>
      <c r="AF27" s="41">
        <f>AE27</f>
        <v>40141</v>
      </c>
      <c r="AG27" s="44">
        <f>IF(ISNA(VLOOKUP(AE27,'Daten+Anleitung'!$D$73:$F$107,3,0)),"",VLOOKUP(AE27,'Daten+Anleitung'!$D$73:$F$107,3,0))</f>
      </c>
      <c r="AH27" s="40">
        <f>AH26+1</f>
        <v>40171</v>
      </c>
      <c r="AI27" s="41">
        <f>AH27</f>
        <v>40171</v>
      </c>
      <c r="AJ27" s="45" t="str">
        <f>IF(ISNA(VLOOKUP(AH27,'Daten+Anleitung'!$D$73:$F$107,3,0)),"",VLOOKUP(AH27,'Daten+Anleitung'!$D$73:$F$107,3,0))</f>
        <v> Heiligabend</v>
      </c>
    </row>
    <row r="28" spans="1:36" s="28" customFormat="1" ht="12.75">
      <c r="A28" s="40">
        <f>A27+1</f>
        <v>39838</v>
      </c>
      <c r="B28" s="41">
        <f>A28</f>
        <v>39838</v>
      </c>
      <c r="C28" s="44">
        <f>IF(ISNA(VLOOKUP(A28,'Daten+Anleitung'!$D$73:$F$107,3,0)),"",VLOOKUP(A28,'Daten+Anleitung'!$D$73:$F$107,3,0))</f>
      </c>
      <c r="D28" s="40">
        <f>D27+1</f>
        <v>39869</v>
      </c>
      <c r="E28" s="41">
        <f>D28</f>
        <v>39869</v>
      </c>
      <c r="F28" s="44">
        <f>IF(ISNA(VLOOKUP(D28,'Daten+Anleitung'!$D$73:$F$107,3,0)),"",VLOOKUP(D28,'Daten+Anleitung'!$D$73:$F$107,3,0))</f>
      </c>
      <c r="G28" s="40">
        <f>G27+1</f>
        <v>39897</v>
      </c>
      <c r="H28" s="41">
        <f>G28</f>
        <v>39897</v>
      </c>
      <c r="I28" s="44">
        <f>IF(ISNA(VLOOKUP(G28,'Daten+Anleitung'!$D$73:$F$107,3,0)),"",VLOOKUP(G28,'Daten+Anleitung'!$D$73:$F$107,3,0))</f>
      </c>
      <c r="J28" s="40">
        <f>J27+1</f>
        <v>39928</v>
      </c>
      <c r="K28" s="41">
        <f>J28</f>
        <v>39928</v>
      </c>
      <c r="L28" s="44">
        <f>IF(ISNA(VLOOKUP(J28,'Daten+Anleitung'!$D$73:$F$107,3,0)),"",VLOOKUP(J28,'Daten+Anleitung'!$D$73:$F$107,3,0))</f>
      </c>
      <c r="M28" s="40">
        <f>M27+1</f>
        <v>39958</v>
      </c>
      <c r="N28" s="41">
        <f>M28</f>
        <v>39958</v>
      </c>
      <c r="O28" s="44">
        <f>IF(ISNA(VLOOKUP(M28,'Daten+Anleitung'!$D$73:$F$107,3,0)),"",VLOOKUP(M28,'Daten+Anleitung'!$D$73:$F$107,3,0))</f>
      </c>
      <c r="P28" s="40">
        <f>P27+1</f>
        <v>39989</v>
      </c>
      <c r="Q28" s="41">
        <f>P28</f>
        <v>39989</v>
      </c>
      <c r="R28" s="45">
        <f>IF(ISNA(VLOOKUP(P28,'Daten+Anleitung'!$D$73:$F$107,3,0)),"",VLOOKUP(P28,'Daten+Anleitung'!$D$73:$F$107,3,0))</f>
      </c>
      <c r="S28" s="40">
        <f>S27+1</f>
        <v>40019</v>
      </c>
      <c r="T28" s="41">
        <f>S28</f>
        <v>40019</v>
      </c>
      <c r="U28" s="44">
        <f>IF(ISNA(VLOOKUP(S28,'Daten+Anleitung'!$D$73:$F$107,3,0)),"",VLOOKUP(S28,'Daten+Anleitung'!$D$73:$F$107,3,0))</f>
      </c>
      <c r="V28" s="40">
        <f>V27+1</f>
        <v>40050</v>
      </c>
      <c r="W28" s="41">
        <f>V28</f>
        <v>40050</v>
      </c>
      <c r="X28" s="44">
        <f>IF(ISNA(VLOOKUP(V28,'Daten+Anleitung'!$D$73:$F$107,3,0)),"",VLOOKUP(V28,'Daten+Anleitung'!$D$73:$F$107,3,0))</f>
      </c>
      <c r="Y28" s="40">
        <f>Y27+1</f>
        <v>40081</v>
      </c>
      <c r="Z28" s="41">
        <f>Y28</f>
        <v>40081</v>
      </c>
      <c r="AA28" s="44">
        <f>IF(ISNA(VLOOKUP(Y28,'Daten+Anleitung'!$D$73:$F$107,3,0)),"",VLOOKUP(Y28,'Daten+Anleitung'!$D$73:$F$107,3,0))</f>
      </c>
      <c r="AB28" s="40">
        <f>AB27+1</f>
        <v>40111</v>
      </c>
      <c r="AC28" s="41">
        <f>AB28</f>
        <v>40111</v>
      </c>
      <c r="AD28" s="44">
        <f>IF(ISNA(VLOOKUP(AB28,'Daten+Anleitung'!$D$73:$F$107,3,0)),"",VLOOKUP(AB28,'Daten+Anleitung'!$D$73:$F$107,3,0))</f>
      </c>
      <c r="AE28" s="40">
        <f>AE27+1</f>
        <v>40142</v>
      </c>
      <c r="AF28" s="41">
        <f>AE28</f>
        <v>40142</v>
      </c>
      <c r="AG28" s="44">
        <f>IF(ISNA(VLOOKUP(AE28,'Daten+Anleitung'!$D$73:$F$107,3,0)),"",VLOOKUP(AE28,'Daten+Anleitung'!$D$73:$F$107,3,0))</f>
      </c>
      <c r="AH28" s="40">
        <f>AH27+1</f>
        <v>40172</v>
      </c>
      <c r="AI28" s="41">
        <f>AH28</f>
        <v>40172</v>
      </c>
      <c r="AJ28" s="45" t="str">
        <f>IF(ISNA(VLOOKUP(AH28,'Daten+Anleitung'!$D$73:$F$107,3,0)),"",VLOOKUP(AH28,'Daten+Anleitung'!$D$73:$F$107,3,0))</f>
        <v> Weihnacht</v>
      </c>
    </row>
    <row r="29" spans="1:36" s="28" customFormat="1" ht="12.75">
      <c r="A29" s="40">
        <f>A28+1</f>
        <v>39839</v>
      </c>
      <c r="B29" s="41">
        <f>A29</f>
        <v>39839</v>
      </c>
      <c r="C29" s="44">
        <f>IF(ISNA(VLOOKUP(A29,'Daten+Anleitung'!$D$73:$F$107,3,0)),"",VLOOKUP(A29,'Daten+Anleitung'!$D$73:$F$107,3,0))</f>
      </c>
      <c r="D29" s="40">
        <f>D28+1</f>
        <v>39870</v>
      </c>
      <c r="E29" s="41">
        <f>D29</f>
        <v>39870</v>
      </c>
      <c r="F29" s="44">
        <f>IF(ISNA(VLOOKUP(D29,'Daten+Anleitung'!$D$73:$F$107,3,0)),"",VLOOKUP(D29,'Daten+Anleitung'!$D$73:$F$107,3,0))</f>
      </c>
      <c r="G29" s="40">
        <f>G28+1</f>
        <v>39898</v>
      </c>
      <c r="H29" s="41">
        <f>G29</f>
        <v>39898</v>
      </c>
      <c r="I29" s="44">
        <f>IF(ISNA(VLOOKUP(G29,'Daten+Anleitung'!$D$73:$F$107,3,0)),"",VLOOKUP(G29,'Daten+Anleitung'!$D$73:$F$107,3,0))</f>
      </c>
      <c r="J29" s="40">
        <f>J28+1</f>
        <v>39929</v>
      </c>
      <c r="K29" s="41">
        <f>J29</f>
        <v>39929</v>
      </c>
      <c r="L29" s="44">
        <f>IF(ISNA(VLOOKUP(J29,'Daten+Anleitung'!$D$73:$F$107,3,0)),"",VLOOKUP(J29,'Daten+Anleitung'!$D$73:$F$107,3,0))</f>
      </c>
      <c r="M29" s="40">
        <f>M28+1</f>
        <v>39959</v>
      </c>
      <c r="N29" s="41">
        <f>M29</f>
        <v>39959</v>
      </c>
      <c r="O29" s="44">
        <f>IF(ISNA(VLOOKUP(M29,'Daten+Anleitung'!$D$73:$F$107,3,0)),"",VLOOKUP(M29,'Daten+Anleitung'!$D$73:$F$107,3,0))</f>
      </c>
      <c r="P29" s="40">
        <f>P28+1</f>
        <v>39990</v>
      </c>
      <c r="Q29" s="41">
        <f>P29</f>
        <v>39990</v>
      </c>
      <c r="R29" s="45">
        <f>IF(ISNA(VLOOKUP(P29,'Daten+Anleitung'!$D$73:$F$107,3,0)),"",VLOOKUP(P29,'Daten+Anleitung'!$D$73:$F$107,3,0))</f>
      </c>
      <c r="S29" s="40">
        <f>S28+1</f>
        <v>40020</v>
      </c>
      <c r="T29" s="41">
        <f>S29</f>
        <v>40020</v>
      </c>
      <c r="U29" s="44">
        <f>IF(ISNA(VLOOKUP(S29,'Daten+Anleitung'!$D$73:$F$107,3,0)),"",VLOOKUP(S29,'Daten+Anleitung'!$D$73:$F$107,3,0))</f>
      </c>
      <c r="V29" s="40">
        <f>V28+1</f>
        <v>40051</v>
      </c>
      <c r="W29" s="41">
        <f>V29</f>
        <v>40051</v>
      </c>
      <c r="X29" s="44">
        <f>IF(ISNA(VLOOKUP(V29,'Daten+Anleitung'!$D$73:$F$107,3,0)),"",VLOOKUP(V29,'Daten+Anleitung'!$D$73:$F$107,3,0))</f>
      </c>
      <c r="Y29" s="40">
        <f>Y28+1</f>
        <v>40082</v>
      </c>
      <c r="Z29" s="41">
        <f>Y29</f>
        <v>40082</v>
      </c>
      <c r="AA29" s="44">
        <f>IF(ISNA(VLOOKUP(Y29,'Daten+Anleitung'!$D$73:$F$107,3,0)),"",VLOOKUP(Y29,'Daten+Anleitung'!$D$73:$F$107,3,0))</f>
      </c>
      <c r="AB29" s="40">
        <f>AB28+1</f>
        <v>40112</v>
      </c>
      <c r="AC29" s="41">
        <f>AB29</f>
        <v>40112</v>
      </c>
      <c r="AD29" s="44">
        <f>IF(ISNA(VLOOKUP(AB29,'Daten+Anleitung'!$D$73:$F$107,3,0)),"",VLOOKUP(AB29,'Daten+Anleitung'!$D$73:$F$107,3,0))</f>
      </c>
      <c r="AE29" s="40">
        <f>AE28+1</f>
        <v>40143</v>
      </c>
      <c r="AF29" s="41">
        <f>AE29</f>
        <v>40143</v>
      </c>
      <c r="AG29" s="44">
        <f>IF(ISNA(VLOOKUP(AE29,'Daten+Anleitung'!$D$73:$F$107,3,0)),"",VLOOKUP(AE29,'Daten+Anleitung'!$D$73:$F$107,3,0))</f>
      </c>
      <c r="AH29" s="40">
        <f>AH28+1</f>
        <v>40173</v>
      </c>
      <c r="AI29" s="41">
        <f>AH29</f>
        <v>40173</v>
      </c>
      <c r="AJ29" s="45" t="str">
        <f>IF(ISNA(VLOOKUP(AH29,'Daten+Anleitung'!$D$73:$F$107,3,0)),"",VLOOKUP(AH29,'Daten+Anleitung'!$D$73:$F$107,3,0))</f>
        <v> 2.Weihnachtstag</v>
      </c>
    </row>
    <row r="30" spans="1:36" s="28" customFormat="1" ht="12.75">
      <c r="A30" s="40">
        <f>A29+1</f>
        <v>39840</v>
      </c>
      <c r="B30" s="41">
        <f>A30</f>
        <v>39840</v>
      </c>
      <c r="C30" s="44">
        <f>IF(ISNA(VLOOKUP(A30,'Daten+Anleitung'!$D$73:$F$107,3,0)),"",VLOOKUP(A30,'Daten+Anleitung'!$D$73:$F$107,3,0))</f>
      </c>
      <c r="D30" s="40">
        <f>D29+1</f>
        <v>39871</v>
      </c>
      <c r="E30" s="41">
        <f>D30</f>
        <v>39871</v>
      </c>
      <c r="F30" s="44">
        <f>IF(ISNA(VLOOKUP(D30,'Daten+Anleitung'!$D$73:$F$107,3,0)),"",VLOOKUP(D30,'Daten+Anleitung'!$D$73:$F$107,3,0))</f>
      </c>
      <c r="G30" s="40">
        <f>G29+1</f>
        <v>39899</v>
      </c>
      <c r="H30" s="41">
        <f>G30</f>
        <v>39899</v>
      </c>
      <c r="I30" s="44">
        <f>IF(ISNA(VLOOKUP(G30,'Daten+Anleitung'!$D$73:$F$107,3,0)),"",VLOOKUP(G30,'Daten+Anleitung'!$D$73:$F$107,3,0))</f>
      </c>
      <c r="J30" s="40">
        <f>J29+1</f>
        <v>39930</v>
      </c>
      <c r="K30" s="41">
        <f>J30</f>
        <v>39930</v>
      </c>
      <c r="L30" s="44">
        <f>IF(ISNA(VLOOKUP(J30,'Daten+Anleitung'!$D$73:$F$107,3,0)),"",VLOOKUP(J30,'Daten+Anleitung'!$D$73:$F$107,3,0))</f>
      </c>
      <c r="M30" s="40">
        <f>M29+1</f>
        <v>39960</v>
      </c>
      <c r="N30" s="41">
        <f>M30</f>
        <v>39960</v>
      </c>
      <c r="O30" s="44">
        <f>IF(ISNA(VLOOKUP(M30,'Daten+Anleitung'!$D$73:$F$107,3,0)),"",VLOOKUP(M30,'Daten+Anleitung'!$D$73:$F$107,3,0))</f>
      </c>
      <c r="P30" s="40">
        <f>P29+1</f>
        <v>39991</v>
      </c>
      <c r="Q30" s="41">
        <f>P30</f>
        <v>39991</v>
      </c>
      <c r="R30" s="45">
        <f>IF(ISNA(VLOOKUP(P30,'Daten+Anleitung'!$D$73:$F$107,3,0)),"",VLOOKUP(P30,'Daten+Anleitung'!$D$73:$F$107,3,0))</f>
      </c>
      <c r="S30" s="40">
        <f>S29+1</f>
        <v>40021</v>
      </c>
      <c r="T30" s="41">
        <f>S30</f>
        <v>40021</v>
      </c>
      <c r="U30" s="44">
        <f>IF(ISNA(VLOOKUP(S30,'Daten+Anleitung'!$D$73:$F$107,3,0)),"",VLOOKUP(S30,'Daten+Anleitung'!$D$73:$F$107,3,0))</f>
      </c>
      <c r="V30" s="40">
        <f>V29+1</f>
        <v>40052</v>
      </c>
      <c r="W30" s="41">
        <f>V30</f>
        <v>40052</v>
      </c>
      <c r="X30" s="44">
        <f>IF(ISNA(VLOOKUP(V30,'Daten+Anleitung'!$D$73:$F$107,3,0)),"",VLOOKUP(V30,'Daten+Anleitung'!$D$73:$F$107,3,0))</f>
      </c>
      <c r="Y30" s="40">
        <f>Y29+1</f>
        <v>40083</v>
      </c>
      <c r="Z30" s="41">
        <f>Y30</f>
        <v>40083</v>
      </c>
      <c r="AA30" s="44">
        <f>IF(ISNA(VLOOKUP(Y30,'Daten+Anleitung'!$D$73:$F$107,3,0)),"",VLOOKUP(Y30,'Daten+Anleitung'!$D$73:$F$107,3,0))</f>
      </c>
      <c r="AB30" s="40">
        <f>AB29+1</f>
        <v>40113</v>
      </c>
      <c r="AC30" s="41">
        <f>AB30</f>
        <v>40113</v>
      </c>
      <c r="AD30" s="44">
        <f>IF(ISNA(VLOOKUP(AB30,'Daten+Anleitung'!$D$73:$F$107,3,0)),"",VLOOKUP(AB30,'Daten+Anleitung'!$D$73:$F$107,3,0))</f>
      </c>
      <c r="AE30" s="40">
        <f>AE29+1</f>
        <v>40144</v>
      </c>
      <c r="AF30" s="41">
        <f>AE30</f>
        <v>40144</v>
      </c>
      <c r="AG30" s="44">
        <f>IF(ISNA(VLOOKUP(AE30,'Daten+Anleitung'!$D$73:$F$107,3,0)),"",VLOOKUP(AE30,'Daten+Anleitung'!$D$73:$F$107,3,0))</f>
      </c>
      <c r="AH30" s="40">
        <f>AH29+1</f>
        <v>40174</v>
      </c>
      <c r="AI30" s="41">
        <f>AH30</f>
        <v>40174</v>
      </c>
      <c r="AJ30" s="45">
        <f>IF(ISNA(VLOOKUP(AH30,'Daten+Anleitung'!$D$73:$F$107,3,0)),"",VLOOKUP(AH30,'Daten+Anleitung'!$D$73:$F$107,3,0))</f>
      </c>
    </row>
    <row r="31" spans="1:36" s="28" customFormat="1" ht="12.75">
      <c r="A31" s="40">
        <f>A30+1</f>
        <v>39841</v>
      </c>
      <c r="B31" s="41">
        <f>A31</f>
        <v>39841</v>
      </c>
      <c r="C31" s="44">
        <f>IF(ISNA(VLOOKUP(A31,'Daten+Anleitung'!$D$73:$F$107,3,0)),"",VLOOKUP(A31,'Daten+Anleitung'!$D$73:$F$107,3,0))</f>
      </c>
      <c r="D31" s="40">
        <f>D30+1</f>
        <v>39872</v>
      </c>
      <c r="E31" s="41">
        <f>D31</f>
        <v>39872</v>
      </c>
      <c r="F31" s="44">
        <f>IF(ISNA(VLOOKUP(D31,'Daten+Anleitung'!$D$73:$F$107,3,0)),"",VLOOKUP(D31,'Daten+Anleitung'!$D$73:$F$107,3,0))</f>
      </c>
      <c r="G31" s="40">
        <f>G30+1</f>
        <v>39900</v>
      </c>
      <c r="H31" s="41">
        <f>G31</f>
        <v>39900</v>
      </c>
      <c r="I31" s="44">
        <f>IF(ISNA(VLOOKUP(G31,'Daten+Anleitung'!$D$73:$F$107,3,0)),"",VLOOKUP(G31,'Daten+Anleitung'!$D$73:$F$107,3,0))</f>
      </c>
      <c r="J31" s="40">
        <f>J30+1</f>
        <v>39931</v>
      </c>
      <c r="K31" s="41">
        <f>J31</f>
        <v>39931</v>
      </c>
      <c r="L31" s="44">
        <f>IF(ISNA(VLOOKUP(J31,'Daten+Anleitung'!$D$73:$F$107,3,0)),"",VLOOKUP(J31,'Daten+Anleitung'!$D$73:$F$107,3,0))</f>
      </c>
      <c r="M31" s="40">
        <f>M30+1</f>
        <v>39961</v>
      </c>
      <c r="N31" s="41">
        <f>M31</f>
        <v>39961</v>
      </c>
      <c r="O31" s="44">
        <f>IF(ISNA(VLOOKUP(M31,'Daten+Anleitung'!$D$73:$F$107,3,0)),"",VLOOKUP(M31,'Daten+Anleitung'!$D$73:$F$107,3,0))</f>
      </c>
      <c r="P31" s="40">
        <f>P30+1</f>
        <v>39992</v>
      </c>
      <c r="Q31" s="41">
        <f>P31</f>
        <v>39992</v>
      </c>
      <c r="R31" s="45">
        <f>IF(ISNA(VLOOKUP(P31,'Daten+Anleitung'!$D$73:$F$107,3,0)),"",VLOOKUP(P31,'Daten+Anleitung'!$D$73:$F$107,3,0))</f>
      </c>
      <c r="S31" s="40">
        <f>S30+1</f>
        <v>40022</v>
      </c>
      <c r="T31" s="41">
        <f>S31</f>
        <v>40022</v>
      </c>
      <c r="U31" s="44">
        <f>IF(ISNA(VLOOKUP(S31,'Daten+Anleitung'!$D$73:$F$107,3,0)),"",VLOOKUP(S31,'Daten+Anleitung'!$D$73:$F$107,3,0))</f>
      </c>
      <c r="V31" s="40">
        <f>V30+1</f>
        <v>40053</v>
      </c>
      <c r="W31" s="41">
        <f>V31</f>
        <v>40053</v>
      </c>
      <c r="X31" s="44">
        <f>IF(ISNA(VLOOKUP(V31,'Daten+Anleitung'!$D$73:$F$107,3,0)),"",VLOOKUP(V31,'Daten+Anleitung'!$D$73:$F$107,3,0))</f>
      </c>
      <c r="Y31" s="40">
        <f>Y30+1</f>
        <v>40084</v>
      </c>
      <c r="Z31" s="41">
        <f>Y31</f>
        <v>40084</v>
      </c>
      <c r="AA31" s="44">
        <f>IF(ISNA(VLOOKUP(Y31,'Daten+Anleitung'!$D$73:$F$107,3,0)),"",VLOOKUP(Y31,'Daten+Anleitung'!$D$73:$F$107,3,0))</f>
      </c>
      <c r="AB31" s="40">
        <f>AB30+1</f>
        <v>40114</v>
      </c>
      <c r="AC31" s="41">
        <f>AB31</f>
        <v>40114</v>
      </c>
      <c r="AD31" s="44">
        <f>IF(ISNA(VLOOKUP(AB31,'Daten+Anleitung'!$D$73:$F$107,3,0)),"",VLOOKUP(AB31,'Daten+Anleitung'!$D$73:$F$107,3,0))</f>
      </c>
      <c r="AE31" s="40">
        <f>AE30+1</f>
        <v>40145</v>
      </c>
      <c r="AF31" s="41">
        <f>AE31</f>
        <v>40145</v>
      </c>
      <c r="AG31" s="44">
        <f>IF(ISNA(VLOOKUP(AE31,'Daten+Anleitung'!$D$73:$F$107,3,0)),"",VLOOKUP(AE31,'Daten+Anleitung'!$D$73:$F$107,3,0))</f>
      </c>
      <c r="AH31" s="40">
        <f>AH30+1</f>
        <v>40175</v>
      </c>
      <c r="AI31" s="41">
        <f>AH31</f>
        <v>40175</v>
      </c>
      <c r="AJ31" s="45">
        <f>IF(ISNA(VLOOKUP(AH31,'Daten+Anleitung'!$D$73:$F$107,3,0)),"",VLOOKUP(AH31,'Daten+Anleitung'!$D$73:$F$107,3,0))</f>
      </c>
    </row>
    <row r="32" spans="1:36" s="28" customFormat="1" ht="12.75">
      <c r="A32" s="40">
        <f>A31+1</f>
        <v>39842</v>
      </c>
      <c r="B32" s="41">
        <f>A32</f>
        <v>39842</v>
      </c>
      <c r="C32" s="44">
        <f>IF(ISNA(VLOOKUP(A32,'Daten+Anleitung'!$D$73:$F$107,3,0)),"",VLOOKUP(A32,'Daten+Anleitung'!$D$73:$F$107,3,0))</f>
      </c>
      <c r="D32" s="40">
        <f>IF(MONTH(D31)=MONTH(D31+1),D31+1,"")</f>
      </c>
      <c r="E32" s="41">
        <f>D32</f>
        <v>0</v>
      </c>
      <c r="F32" s="44">
        <f>IF(ISNA(VLOOKUP(D32,'Daten+Anleitung'!$D$73:$F$107,3,0)),"",VLOOKUP(D32,'Daten+Anleitung'!$D$73:$F$107,3,0))</f>
      </c>
      <c r="G32" s="40">
        <f>G31+1</f>
        <v>39901</v>
      </c>
      <c r="H32" s="41">
        <f>G32</f>
        <v>39901</v>
      </c>
      <c r="I32" s="44">
        <f>IF(ISNA(VLOOKUP(G32,'Daten+Anleitung'!$D$73:$F$107,3,0)),"",VLOOKUP(G32,'Daten+Anleitung'!$D$73:$F$107,3,0))</f>
      </c>
      <c r="J32" s="40">
        <f>J31+1</f>
        <v>39932</v>
      </c>
      <c r="K32" s="41">
        <f>J32</f>
        <v>39932</v>
      </c>
      <c r="L32" s="44">
        <f>IF(ISNA(VLOOKUP(J32,'Daten+Anleitung'!$D$73:$F$107,3,0)),"",VLOOKUP(J32,'Daten+Anleitung'!$D$73:$F$107,3,0))</f>
      </c>
      <c r="M32" s="40">
        <f>M31+1</f>
        <v>39962</v>
      </c>
      <c r="N32" s="41">
        <f>M32</f>
        <v>39962</v>
      </c>
      <c r="O32" s="44">
        <f>IF(ISNA(VLOOKUP(M32,'Daten+Anleitung'!$D$73:$F$107,3,0)),"",VLOOKUP(M32,'Daten+Anleitung'!$D$73:$F$107,3,0))</f>
      </c>
      <c r="P32" s="40">
        <f>P31+1</f>
        <v>39993</v>
      </c>
      <c r="Q32" s="41">
        <f>P32</f>
        <v>39993</v>
      </c>
      <c r="R32" s="45">
        <f>IF(ISNA(VLOOKUP(P32,'Daten+Anleitung'!$D$73:$F$107,3,0)),"",VLOOKUP(P32,'Daten+Anleitung'!$D$73:$F$107,3,0))</f>
      </c>
      <c r="S32" s="40">
        <f>S31+1</f>
        <v>40023</v>
      </c>
      <c r="T32" s="41">
        <f>S32</f>
        <v>40023</v>
      </c>
      <c r="U32" s="44">
        <f>IF(ISNA(VLOOKUP(S32,'Daten+Anleitung'!$D$73:$F$107,3,0)),"",VLOOKUP(S32,'Daten+Anleitung'!$D$73:$F$107,3,0))</f>
      </c>
      <c r="V32" s="40">
        <f>V31+1</f>
        <v>40054</v>
      </c>
      <c r="W32" s="41">
        <f>V32</f>
        <v>40054</v>
      </c>
      <c r="X32" s="44">
        <f>IF(ISNA(VLOOKUP(V32,'Daten+Anleitung'!$D$73:$F$107,3,0)),"",VLOOKUP(V32,'Daten+Anleitung'!$D$73:$F$107,3,0))</f>
      </c>
      <c r="Y32" s="40">
        <f>Y31+1</f>
        <v>40085</v>
      </c>
      <c r="Z32" s="41">
        <f>Y32</f>
        <v>40085</v>
      </c>
      <c r="AA32" s="44">
        <f>IF(ISNA(VLOOKUP(Y32,'Daten+Anleitung'!$D$73:$F$107,3,0)),"",VLOOKUP(Y32,'Daten+Anleitung'!$D$73:$F$107,3,0))</f>
      </c>
      <c r="AB32" s="40">
        <f>AB31+1</f>
        <v>40115</v>
      </c>
      <c r="AC32" s="41">
        <f>AB32</f>
        <v>40115</v>
      </c>
      <c r="AD32" s="44">
        <f>IF(ISNA(VLOOKUP(AB32,'Daten+Anleitung'!$D$73:$F$107,3,0)),"",VLOOKUP(AB32,'Daten+Anleitung'!$D$73:$F$107,3,0))</f>
      </c>
      <c r="AE32" s="40">
        <f>AE31+1</f>
        <v>40146</v>
      </c>
      <c r="AF32" s="41">
        <f>AE32</f>
        <v>40146</v>
      </c>
      <c r="AG32" s="44">
        <f>IF(ISNA(VLOOKUP(AE32,'Daten+Anleitung'!$D$73:$F$107,3,0)),"",VLOOKUP(AE32,'Daten+Anleitung'!$D$73:$F$107,3,0))</f>
      </c>
      <c r="AH32" s="40">
        <f>AH31+1</f>
        <v>40176</v>
      </c>
      <c r="AI32" s="41">
        <f>AH32</f>
        <v>40176</v>
      </c>
      <c r="AJ32" s="45">
        <f>IF(ISNA(VLOOKUP(AH32,'Daten+Anleitung'!$D$73:$F$107,3,0)),"",VLOOKUP(AH32,'Daten+Anleitung'!$D$73:$F$107,3,0))</f>
      </c>
    </row>
    <row r="33" spans="1:36" s="28" customFormat="1" ht="12.75">
      <c r="A33" s="40">
        <f>A32+1</f>
        <v>39843</v>
      </c>
      <c r="B33" s="46">
        <f>A33</f>
        <v>39843</v>
      </c>
      <c r="C33" s="44">
        <f>IF(ISNA(VLOOKUP(A33,'Daten+Anleitung'!$D$73:$F$107,3,0)),"",VLOOKUP(A33,'Daten+Anleitung'!$D$73:$F$107,3,0))</f>
      </c>
      <c r="D33" s="40"/>
      <c r="E33" s="41"/>
      <c r="F33" s="45"/>
      <c r="G33" s="40">
        <f>G32+1</f>
        <v>39902</v>
      </c>
      <c r="H33" s="41">
        <f>G33</f>
        <v>39902</v>
      </c>
      <c r="I33" s="44">
        <f>IF(ISNA(VLOOKUP(G33,'Daten+Anleitung'!$D$73:$F$107,3,0)),"",VLOOKUP(G33,'Daten+Anleitung'!$D$73:$F$107,3,0))</f>
      </c>
      <c r="J33" s="40">
        <f>J32+1</f>
        <v>39933</v>
      </c>
      <c r="K33" s="41">
        <f>J33</f>
        <v>39933</v>
      </c>
      <c r="L33" s="44">
        <f>IF(ISNA(VLOOKUP(J33,'Daten+Anleitung'!$D$73:$F$107,3,0)),"",VLOOKUP(J33,'Daten+Anleitung'!$D$73:$F$107,3,0))</f>
      </c>
      <c r="M33" s="40">
        <f>M32+1</f>
        <v>39963</v>
      </c>
      <c r="N33" s="41">
        <f>M33</f>
        <v>39963</v>
      </c>
      <c r="O33" s="44">
        <f>IF(ISNA(VLOOKUP(M33,'Daten+Anleitung'!$D$73:$F$107,3,0)),"",VLOOKUP(M33,'Daten+Anleitung'!$D$73:$F$107,3,0))</f>
      </c>
      <c r="P33" s="40">
        <f>P32+1</f>
        <v>39994</v>
      </c>
      <c r="Q33" s="41">
        <f>P33</f>
        <v>39994</v>
      </c>
      <c r="R33" s="45">
        <f>IF(ISNA(VLOOKUP(P33,'Daten+Anleitung'!$D$73:$F$107,3,0)),"",VLOOKUP(P33,'Daten+Anleitung'!$D$73:$F$107,3,0))</f>
      </c>
      <c r="S33" s="40">
        <f>S32+1</f>
        <v>40024</v>
      </c>
      <c r="T33" s="41">
        <f>S33</f>
        <v>40024</v>
      </c>
      <c r="U33" s="44">
        <f>IF(ISNA(VLOOKUP(S33,'Daten+Anleitung'!$D$73:$F$107,3,0)),"",VLOOKUP(S33,'Daten+Anleitung'!$D$73:$F$107,3,0))</f>
      </c>
      <c r="V33" s="40">
        <f>V32+1</f>
        <v>40055</v>
      </c>
      <c r="W33" s="41">
        <f>V33</f>
        <v>40055</v>
      </c>
      <c r="X33" s="44">
        <f>IF(ISNA(VLOOKUP(V33,'Daten+Anleitung'!$D$73:$F$107,3,0)),"",VLOOKUP(V33,'Daten+Anleitung'!$D$73:$F$107,3,0))</f>
      </c>
      <c r="Y33" s="40">
        <f>Y32+1</f>
        <v>40086</v>
      </c>
      <c r="Z33" s="41">
        <f>Y33</f>
        <v>40086</v>
      </c>
      <c r="AA33" s="44">
        <f>IF(ISNA(VLOOKUP(Y33,'Daten+Anleitung'!$D$73:$F$107,3,0)),"",VLOOKUP(Y33,'Daten+Anleitung'!$D$73:$F$107,3,0))</f>
      </c>
      <c r="AB33" s="40">
        <f>AB32+1</f>
        <v>40116</v>
      </c>
      <c r="AC33" s="41">
        <f>AB33</f>
        <v>40116</v>
      </c>
      <c r="AD33" s="44">
        <f>IF(ISNA(VLOOKUP(AB33,'Daten+Anleitung'!$D$73:$F$107,3,0)),"",VLOOKUP(AB33,'Daten+Anleitung'!$D$73:$F$107,3,0))</f>
      </c>
      <c r="AE33" s="40">
        <f>AE32+1</f>
        <v>40147</v>
      </c>
      <c r="AF33" s="41">
        <f>AE33</f>
        <v>40147</v>
      </c>
      <c r="AG33" s="44">
        <f>IF(ISNA(VLOOKUP(AE33,'Daten+Anleitung'!$D$73:$F$107,3,0)),"",VLOOKUP(AE33,'Daten+Anleitung'!$D$73:$F$107,3,0))</f>
      </c>
      <c r="AH33" s="40">
        <f>AH32+1</f>
        <v>40177</v>
      </c>
      <c r="AI33" s="41">
        <f>AH33</f>
        <v>40177</v>
      </c>
      <c r="AJ33" s="45">
        <f>IF(ISNA(VLOOKUP(AH33,'Daten+Anleitung'!$D$73:$F$107,3,0)),"",VLOOKUP(AH33,'Daten+Anleitung'!$D$73:$F$107,3,0))</f>
      </c>
    </row>
    <row r="34" spans="1:36" s="28" customFormat="1" ht="12.75">
      <c r="A34" s="40">
        <f>A33+1</f>
        <v>39844</v>
      </c>
      <c r="B34" s="41">
        <f>A34</f>
        <v>39844</v>
      </c>
      <c r="C34" s="44">
        <f>IF(ISNA(VLOOKUP(A34,'Daten+Anleitung'!$D$73:$F$107,3,0)),"",VLOOKUP(A34,'Daten+Anleitung'!$D$73:$F$107,3,0))</f>
      </c>
      <c r="D34" s="40"/>
      <c r="E34" s="41"/>
      <c r="F34" s="45"/>
      <c r="G34" s="40">
        <f>G33+1</f>
        <v>39903</v>
      </c>
      <c r="H34" s="41">
        <f>G34</f>
        <v>39903</v>
      </c>
      <c r="I34" s="44">
        <f>IF(ISNA(VLOOKUP(G34,'Daten+Anleitung'!$D$73:$F$107,3,0)),"",VLOOKUP(G34,'Daten+Anleitung'!$D$73:$F$107,3,0))</f>
      </c>
      <c r="J34" s="40"/>
      <c r="K34" s="41"/>
      <c r="L34" s="45"/>
      <c r="M34" s="40">
        <f>M33+1</f>
        <v>39964</v>
      </c>
      <c r="N34" s="41">
        <f>M34</f>
        <v>39964</v>
      </c>
      <c r="O34" s="44" t="str">
        <f>IF(ISNA(VLOOKUP(M34,'Daten+Anleitung'!$D$73:$F$107,3,0)),"",VLOOKUP(M34,'Daten+Anleitung'!$D$73:$F$107,3,0))</f>
        <v> Pfingsten</v>
      </c>
      <c r="P34" s="40"/>
      <c r="Q34" s="41"/>
      <c r="R34" s="45"/>
      <c r="S34" s="40">
        <f>S33+1</f>
        <v>40025</v>
      </c>
      <c r="T34" s="41">
        <f>S34</f>
        <v>40025</v>
      </c>
      <c r="U34" s="44">
        <f>IF(ISNA(VLOOKUP(S34,'Daten+Anleitung'!$D$73:$F$107,3,0)),"",VLOOKUP(S34,'Daten+Anleitung'!$D$73:$F$107,3,0))</f>
      </c>
      <c r="V34" s="40">
        <f>V33+1</f>
        <v>40056</v>
      </c>
      <c r="W34" s="41">
        <f>V34</f>
        <v>40056</v>
      </c>
      <c r="X34" s="44">
        <f>IF(ISNA(VLOOKUP(V34,'Daten+Anleitung'!$D$73:$F$107,3,0)),"",VLOOKUP(V34,'Daten+Anleitung'!$D$73:$F$107,3,0))</f>
      </c>
      <c r="Y34" s="40"/>
      <c r="Z34" s="41"/>
      <c r="AA34" s="45"/>
      <c r="AB34" s="40">
        <f>AB33+1</f>
        <v>40117</v>
      </c>
      <c r="AC34" s="41">
        <f>AB34</f>
        <v>40117</v>
      </c>
      <c r="AD34" s="44">
        <f>IF(ISNA(VLOOKUP(AB34,'Daten+Anleitung'!$D$73:$F$107,3,0)),"",VLOOKUP(AB34,'Daten+Anleitung'!$D$73:$F$107,3,0))</f>
      </c>
      <c r="AE34" s="40"/>
      <c r="AF34" s="41"/>
      <c r="AG34" s="45"/>
      <c r="AH34" s="40">
        <f>AH33+1</f>
        <v>40178</v>
      </c>
      <c r="AI34" s="41">
        <f>AH34</f>
        <v>40178</v>
      </c>
      <c r="AJ34" s="45" t="str">
        <f>IF(ISNA(VLOOKUP(AH34,'Daten+Anleitung'!$D$73:$F$107,3,0)),"",VLOOKUP(AH34,'Daten+Anleitung'!$D$73:$F$107,3,0))</f>
        <v> Silvester</v>
      </c>
    </row>
    <row r="37" ht="12.75">
      <c r="D37" s="47"/>
    </row>
  </sheetData>
  <sheetProtection sheet="1" objects="1" scenarios="1"/>
  <conditionalFormatting sqref="C4:C34 F4:F32 I4:I34 L4:L33 O4:O34 R4:R33 U4:U34 X4:X34 AA4:AA33 AD4:AD34 AG4:AG33 AJ4:AJ34">
    <cfRule type="expression" priority="1" dxfId="0" stopIfTrue="1">
      <formula>IF(WEEKDAY(A7)=1,1,0)</formula>
    </cfRule>
    <cfRule type="expression" priority="2" dxfId="0" stopIfTrue="1">
      <formula>IF(WEEKDAY(A7)=7,1,0)</formula>
    </cfRule>
  </conditionalFormatting>
  <conditionalFormatting sqref="B4:B34 E4:E32 H4:H34 K4:K33 N4:N34 Q4:Q33 T4:T34 W4:W34 Z4:Z33 AC4:AC34 AF4:AF33 AI4:AI34">
    <cfRule type="expression" priority="3" dxfId="1" stopIfTrue="1">
      <formula>IF(WEEKDAY(B4)=1,1,0)</formula>
    </cfRule>
    <cfRule type="expression" priority="4" dxfId="1" stopIfTrue="1">
      <formula>IF(WEEKDAY(B4)=7,1,0)</formula>
    </cfRule>
  </conditionalFormatting>
  <printOptions/>
  <pageMargins left="0.39375" right="0.39375" top="0.22013888888888888" bottom="0.5895833333333333" header="0.5118055555555555" footer="0.39375"/>
  <pageSetup horizontalDpi="300" verticalDpi="300" orientation="landscape" paperSize="9"/>
  <headerFooter alignWithMargins="0">
    <oddFooter>&amp;L&amp;7&amp;F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Ewald Caspari</cp:lastModifiedBy>
  <cp:lastPrinted>2009-01-09T19:45:56Z</cp:lastPrinted>
  <dcterms:modified xsi:type="dcterms:W3CDTF">2009-01-09T20:33:11Z</dcterms:modified>
  <cp:category/>
  <cp:version/>
  <cp:contentType/>
  <cp:contentStatus/>
  <cp:revision>1</cp:revision>
</cp:coreProperties>
</file>